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M:\tnw\bt\imb\imb-shared\imb-current\Nicole&amp;Denzel\Graphs\Figures\"/>
    </mc:Choice>
  </mc:AlternateContent>
  <xr:revisionPtr revIDLastSave="0" documentId="13_ncr:1_{665358C6-1DAC-4711-8214-2778FFC7865C}" xr6:coauthVersionLast="47" xr6:coauthVersionMax="47" xr10:uidLastSave="{00000000-0000-0000-0000-000000000000}"/>
  <bookViews>
    <workbookView xWindow="-108" yWindow="-108" windowWidth="23256" windowHeight="12576" tabRatio="678" activeTab="4" xr2:uid="{EB635308-98DF-48F0-9AC9-B14EE79A430C}"/>
  </bookViews>
  <sheets>
    <sheet name="CEN.PK113-7D" sheetId="1" r:id="rId1"/>
    <sheet name="IMK1061" sheetId="10" r:id="rId2"/>
    <sheet name="IMX2897" sheetId="11" r:id="rId3"/>
    <sheet name="IMX2912" sheetId="12" r:id="rId4"/>
    <sheet name="IMX2913" sheetId="5" r:id="rId5"/>
    <sheet name="IMX2914" sheetId="13" r:id="rId6"/>
    <sheet name="IMX2915" sheetId="14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6" i="14" l="1"/>
  <c r="R6" i="14"/>
  <c r="P6" i="14"/>
  <c r="O6" i="14"/>
  <c r="N6" i="14"/>
  <c r="M6" i="14"/>
  <c r="L6" i="14"/>
  <c r="K6" i="14"/>
  <c r="J6" i="14"/>
  <c r="I6" i="14"/>
  <c r="H6" i="14"/>
  <c r="G6" i="14"/>
  <c r="F6" i="14"/>
  <c r="E6" i="14"/>
  <c r="D6" i="14"/>
  <c r="C6" i="14"/>
  <c r="S4" i="14"/>
  <c r="R4" i="14"/>
  <c r="D4" i="14"/>
  <c r="C4" i="14"/>
  <c r="S6" i="13"/>
  <c r="R6" i="13"/>
  <c r="P6" i="13"/>
  <c r="O6" i="13"/>
  <c r="N6" i="13"/>
  <c r="M6" i="13"/>
  <c r="L6" i="13"/>
  <c r="K6" i="13"/>
  <c r="J6" i="13"/>
  <c r="I6" i="13"/>
  <c r="H6" i="13"/>
  <c r="G6" i="13"/>
  <c r="F6" i="13"/>
  <c r="E6" i="13"/>
  <c r="D6" i="13"/>
  <c r="C6" i="13"/>
  <c r="S4" i="13"/>
  <c r="R4" i="13"/>
  <c r="D4" i="13"/>
  <c r="C4" i="13"/>
  <c r="S6" i="5"/>
  <c r="R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S4" i="5"/>
  <c r="R4" i="5"/>
  <c r="D4" i="5"/>
  <c r="C4" i="5"/>
  <c r="F4" i="10"/>
  <c r="E4" i="10"/>
  <c r="C4" i="10"/>
  <c r="B4" i="10"/>
  <c r="S21" i="14" l="1"/>
  <c r="T21" i="14"/>
  <c r="S21" i="13"/>
  <c r="AH34" i="14"/>
  <c r="AG34" i="14"/>
  <c r="AF34" i="14"/>
  <c r="AE34" i="14"/>
  <c r="AD34" i="14"/>
  <c r="AC34" i="14"/>
  <c r="AB34" i="14"/>
  <c r="Y34" i="14"/>
  <c r="X34" i="14"/>
  <c r="W34" i="14"/>
  <c r="V34" i="14"/>
  <c r="U34" i="14"/>
  <c r="T34" i="14"/>
  <c r="S34" i="14"/>
  <c r="G34" i="14"/>
  <c r="C34" i="14"/>
  <c r="AH33" i="14"/>
  <c r="AH35" i="14" s="1"/>
  <c r="AG33" i="14"/>
  <c r="AG35" i="14" s="1"/>
  <c r="AF33" i="14"/>
  <c r="AF35" i="14" s="1"/>
  <c r="AE33" i="14"/>
  <c r="AE35" i="14" s="1"/>
  <c r="AD33" i="14"/>
  <c r="AD35" i="14" s="1"/>
  <c r="AC33" i="14"/>
  <c r="AC35" i="14" s="1"/>
  <c r="AB33" i="14"/>
  <c r="AB35" i="14" s="1"/>
  <c r="Y33" i="14"/>
  <c r="Y35" i="14" s="1"/>
  <c r="X33" i="14"/>
  <c r="X35" i="14" s="1"/>
  <c r="W33" i="14"/>
  <c r="W35" i="14" s="1"/>
  <c r="V33" i="14"/>
  <c r="V35" i="14" s="1"/>
  <c r="U33" i="14"/>
  <c r="U35" i="14" s="1"/>
  <c r="T33" i="14"/>
  <c r="T35" i="14" s="1"/>
  <c r="S33" i="14"/>
  <c r="S35" i="14" s="1"/>
  <c r="G33" i="14"/>
  <c r="G35" i="14" s="1"/>
  <c r="C33" i="14"/>
  <c r="C35" i="14" s="1"/>
  <c r="AH27" i="14"/>
  <c r="AH41" i="14" s="1"/>
  <c r="AH48" i="14" s="1"/>
  <c r="AG27" i="14"/>
  <c r="AG41" i="14" s="1"/>
  <c r="AG48" i="14" s="1"/>
  <c r="AF27" i="14"/>
  <c r="AF41" i="14" s="1"/>
  <c r="AE27" i="14"/>
  <c r="AE41" i="14" s="1"/>
  <c r="AE48" i="14" s="1"/>
  <c r="AD27" i="14"/>
  <c r="AD41" i="14" s="1"/>
  <c r="AC27" i="14"/>
  <c r="AC41" i="14" s="1"/>
  <c r="AB27" i="14"/>
  <c r="AB41" i="14" s="1"/>
  <c r="Y27" i="14"/>
  <c r="Y41" i="14" s="1"/>
  <c r="X27" i="14"/>
  <c r="X41" i="14" s="1"/>
  <c r="W27" i="14"/>
  <c r="W41" i="14" s="1"/>
  <c r="W48" i="14" s="1"/>
  <c r="V27" i="14"/>
  <c r="V41" i="14" s="1"/>
  <c r="U27" i="14"/>
  <c r="U41" i="14" s="1"/>
  <c r="S27" i="14"/>
  <c r="S41" i="14" s="1"/>
  <c r="F27" i="14"/>
  <c r="F41" i="14" s="1"/>
  <c r="C27" i="14"/>
  <c r="C41" i="14" s="1"/>
  <c r="AH26" i="14"/>
  <c r="AH40" i="14" s="1"/>
  <c r="AG26" i="14"/>
  <c r="AG40" i="14" s="1"/>
  <c r="AF26" i="14"/>
  <c r="AF40" i="14" s="1"/>
  <c r="AE26" i="14"/>
  <c r="AE40" i="14" s="1"/>
  <c r="AD26" i="14"/>
  <c r="AD40" i="14" s="1"/>
  <c r="AC26" i="14"/>
  <c r="AC40" i="14" s="1"/>
  <c r="AB26" i="14"/>
  <c r="AB40" i="14" s="1"/>
  <c r="Y26" i="14"/>
  <c r="Y40" i="14" s="1"/>
  <c r="X26" i="14"/>
  <c r="X40" i="14" s="1"/>
  <c r="W26" i="14"/>
  <c r="W40" i="14" s="1"/>
  <c r="V26" i="14"/>
  <c r="V40" i="14" s="1"/>
  <c r="U26" i="14"/>
  <c r="U40" i="14" s="1"/>
  <c r="T26" i="14"/>
  <c r="T40" i="14" s="1"/>
  <c r="S26" i="14"/>
  <c r="S40" i="14" s="1"/>
  <c r="F26" i="14"/>
  <c r="F40" i="14" s="1"/>
  <c r="C26" i="14"/>
  <c r="C40" i="14" s="1"/>
  <c r="AH25" i="14"/>
  <c r="AH39" i="14" s="1"/>
  <c r="AG25" i="14"/>
  <c r="AG28" i="14" s="1"/>
  <c r="AF25" i="14"/>
  <c r="AF39" i="14" s="1"/>
  <c r="AE25" i="14"/>
  <c r="AE39" i="14" s="1"/>
  <c r="AD25" i="14"/>
  <c r="AD39" i="14" s="1"/>
  <c r="AC25" i="14"/>
  <c r="AC39" i="14" s="1"/>
  <c r="AB25" i="14"/>
  <c r="AB39" i="14" s="1"/>
  <c r="Y25" i="14"/>
  <c r="Y39" i="14" s="1"/>
  <c r="X25" i="14"/>
  <c r="X39" i="14" s="1"/>
  <c r="W25" i="14"/>
  <c r="W28" i="14" s="1"/>
  <c r="V25" i="14"/>
  <c r="V39" i="14" s="1"/>
  <c r="U25" i="14"/>
  <c r="U39" i="14" s="1"/>
  <c r="T25" i="14"/>
  <c r="T39" i="14" s="1"/>
  <c r="S25" i="14"/>
  <c r="S39" i="14" s="1"/>
  <c r="F25" i="14"/>
  <c r="F39" i="14" s="1"/>
  <c r="C25" i="14"/>
  <c r="C39" i="14" s="1"/>
  <c r="AH21" i="14"/>
  <c r="AG21" i="14"/>
  <c r="AF21" i="14"/>
  <c r="AE21" i="14"/>
  <c r="AD21" i="14"/>
  <c r="AC21" i="14"/>
  <c r="AB21" i="14"/>
  <c r="Y21" i="14"/>
  <c r="X21" i="14"/>
  <c r="W21" i="14"/>
  <c r="V21" i="14"/>
  <c r="U21" i="14"/>
  <c r="F21" i="14"/>
  <c r="C21" i="14"/>
  <c r="T27" i="14"/>
  <c r="T41" i="14" s="1"/>
  <c r="W46" i="13"/>
  <c r="T41" i="13"/>
  <c r="T21" i="13"/>
  <c r="T19" i="13"/>
  <c r="AH47" i="14" l="1"/>
  <c r="Y48" i="14"/>
  <c r="AG47" i="14"/>
  <c r="X48" i="14"/>
  <c r="X47" i="14"/>
  <c r="AF48" i="14"/>
  <c r="W47" i="14"/>
  <c r="AD47" i="14"/>
  <c r="AF47" i="14"/>
  <c r="AD48" i="14"/>
  <c r="T47" i="14"/>
  <c r="V47" i="14"/>
  <c r="V48" i="14"/>
  <c r="T48" i="14"/>
  <c r="Y47" i="14"/>
  <c r="AB48" i="14"/>
  <c r="AB46" i="14"/>
  <c r="AB42" i="14"/>
  <c r="AB49" i="14" s="1"/>
  <c r="F48" i="14"/>
  <c r="AC48" i="14"/>
  <c r="S46" i="14"/>
  <c r="S49" i="14" s="1"/>
  <c r="S42" i="14"/>
  <c r="AC46" i="14"/>
  <c r="AC42" i="14"/>
  <c r="AC49" i="14" s="1"/>
  <c r="S47" i="14"/>
  <c r="AC47" i="14"/>
  <c r="S48" i="14"/>
  <c r="C46" i="14"/>
  <c r="C42" i="14"/>
  <c r="AB47" i="14"/>
  <c r="Y46" i="14"/>
  <c r="Y49" i="14" s="1"/>
  <c r="Y42" i="14"/>
  <c r="F46" i="14"/>
  <c r="F42" i="14"/>
  <c r="F49" i="14" s="1"/>
  <c r="U46" i="14"/>
  <c r="U42" i="14"/>
  <c r="AE46" i="14"/>
  <c r="AE42" i="14"/>
  <c r="AE49" i="14" s="1"/>
  <c r="U47" i="14"/>
  <c r="AE47" i="14"/>
  <c r="F47" i="14"/>
  <c r="AD46" i="14"/>
  <c r="AD42" i="14"/>
  <c r="AD49" i="14" s="1"/>
  <c r="V46" i="14"/>
  <c r="V49" i="14" s="1"/>
  <c r="V42" i="14"/>
  <c r="AF46" i="14"/>
  <c r="AF42" i="14"/>
  <c r="AF49" i="14" s="1"/>
  <c r="X42" i="14"/>
  <c r="X46" i="14"/>
  <c r="AH46" i="14"/>
  <c r="AH42" i="14"/>
  <c r="AH49" i="14" s="1"/>
  <c r="C47" i="14"/>
  <c r="C48" i="14"/>
  <c r="T46" i="14"/>
  <c r="T49" i="14" s="1"/>
  <c r="T42" i="14"/>
  <c r="U48" i="14"/>
  <c r="U28" i="14"/>
  <c r="AE28" i="14"/>
  <c r="V28" i="14"/>
  <c r="AF28" i="14"/>
  <c r="W39" i="14"/>
  <c r="X28" i="14"/>
  <c r="C28" i="14"/>
  <c r="Y28" i="14"/>
  <c r="AG39" i="14"/>
  <c r="AH28" i="14"/>
  <c r="F28" i="14"/>
  <c r="AB28" i="14"/>
  <c r="S28" i="14"/>
  <c r="AC28" i="14"/>
  <c r="T28" i="14"/>
  <c r="AD28" i="14"/>
  <c r="X49" i="14" l="1"/>
  <c r="U49" i="14"/>
  <c r="W46" i="14"/>
  <c r="W49" i="14" s="1"/>
  <c r="W42" i="14"/>
  <c r="AG46" i="14"/>
  <c r="AG42" i="14"/>
  <c r="AG49" i="14" s="1"/>
  <c r="C49" i="14"/>
  <c r="S51" i="14" l="1"/>
  <c r="C52" i="14"/>
  <c r="C51" i="14"/>
  <c r="S52" i="14"/>
  <c r="F39" i="13" l="1"/>
  <c r="F40" i="13"/>
  <c r="AH34" i="13"/>
  <c r="AG34" i="13"/>
  <c r="AF34" i="13"/>
  <c r="AE34" i="13"/>
  <c r="AD34" i="13"/>
  <c r="AC34" i="13"/>
  <c r="AB34" i="13"/>
  <c r="Y34" i="13"/>
  <c r="X34" i="13"/>
  <c r="W34" i="13"/>
  <c r="V34" i="13"/>
  <c r="U34" i="13"/>
  <c r="T34" i="13"/>
  <c r="S34" i="13"/>
  <c r="G34" i="13"/>
  <c r="C34" i="13"/>
  <c r="AH33" i="13"/>
  <c r="AH35" i="13" s="1"/>
  <c r="AG33" i="13"/>
  <c r="AG35" i="13" s="1"/>
  <c r="AF33" i="13"/>
  <c r="AF35" i="13" s="1"/>
  <c r="AE33" i="13"/>
  <c r="AE35" i="13" s="1"/>
  <c r="AD33" i="13"/>
  <c r="AD35" i="13" s="1"/>
  <c r="AC33" i="13"/>
  <c r="AC35" i="13" s="1"/>
  <c r="AB33" i="13"/>
  <c r="AB35" i="13" s="1"/>
  <c r="Y33" i="13"/>
  <c r="Y35" i="13" s="1"/>
  <c r="X33" i="13"/>
  <c r="X35" i="13" s="1"/>
  <c r="W33" i="13"/>
  <c r="W35" i="13" s="1"/>
  <c r="V33" i="13"/>
  <c r="V35" i="13" s="1"/>
  <c r="U33" i="13"/>
  <c r="U35" i="13" s="1"/>
  <c r="T33" i="13"/>
  <c r="T35" i="13" s="1"/>
  <c r="S33" i="13"/>
  <c r="S35" i="13" s="1"/>
  <c r="G33" i="13"/>
  <c r="G35" i="13" s="1"/>
  <c r="C33" i="13"/>
  <c r="C35" i="13" s="1"/>
  <c r="AH27" i="13"/>
  <c r="AH41" i="13" s="1"/>
  <c r="AG27" i="13"/>
  <c r="AG41" i="13" s="1"/>
  <c r="AG48" i="13" s="1"/>
  <c r="AF27" i="13"/>
  <c r="AF41" i="13" s="1"/>
  <c r="AE27" i="13"/>
  <c r="AE41" i="13" s="1"/>
  <c r="AD27" i="13"/>
  <c r="AD41" i="13" s="1"/>
  <c r="AC27" i="13"/>
  <c r="AC41" i="13" s="1"/>
  <c r="AB27" i="13"/>
  <c r="AB41" i="13" s="1"/>
  <c r="Y27" i="13"/>
  <c r="Y41" i="13" s="1"/>
  <c r="Y48" i="13" s="1"/>
  <c r="X27" i="13"/>
  <c r="X41" i="13" s="1"/>
  <c r="X48" i="13" s="1"/>
  <c r="W27" i="13"/>
  <c r="W41" i="13" s="1"/>
  <c r="V27" i="13"/>
  <c r="V41" i="13" s="1"/>
  <c r="U27" i="13"/>
  <c r="U41" i="13" s="1"/>
  <c r="T27" i="13"/>
  <c r="S27" i="13"/>
  <c r="S41" i="13" s="1"/>
  <c r="F27" i="13"/>
  <c r="F41" i="13" s="1"/>
  <c r="C27" i="13"/>
  <c r="C41" i="13" s="1"/>
  <c r="C48" i="13" s="1"/>
  <c r="AH26" i="13"/>
  <c r="AH40" i="13" s="1"/>
  <c r="AG26" i="13"/>
  <c r="AG40" i="13" s="1"/>
  <c r="AF26" i="13"/>
  <c r="AF40" i="13" s="1"/>
  <c r="AE26" i="13"/>
  <c r="AD26" i="13"/>
  <c r="AD40" i="13" s="1"/>
  <c r="AC26" i="13"/>
  <c r="AC40" i="13" s="1"/>
  <c r="AB26" i="13"/>
  <c r="AB40" i="13" s="1"/>
  <c r="Y26" i="13"/>
  <c r="Y40" i="13" s="1"/>
  <c r="Y47" i="13" s="1"/>
  <c r="X26" i="13"/>
  <c r="X40" i="13" s="1"/>
  <c r="W26" i="13"/>
  <c r="W40" i="13" s="1"/>
  <c r="W47" i="13" s="1"/>
  <c r="V26" i="13"/>
  <c r="V40" i="13" s="1"/>
  <c r="U26" i="13"/>
  <c r="U40" i="13" s="1"/>
  <c r="T26" i="13"/>
  <c r="T40" i="13" s="1"/>
  <c r="S26" i="13"/>
  <c r="S40" i="13" s="1"/>
  <c r="F26" i="13"/>
  <c r="C26" i="13"/>
  <c r="C40" i="13" s="1"/>
  <c r="C47" i="13" s="1"/>
  <c r="AH25" i="13"/>
  <c r="AH39" i="13" s="1"/>
  <c r="AG25" i="13"/>
  <c r="AG39" i="13" s="1"/>
  <c r="AF25" i="13"/>
  <c r="AF39" i="13" s="1"/>
  <c r="AE25" i="13"/>
  <c r="AE39" i="13" s="1"/>
  <c r="AD25" i="13"/>
  <c r="AD39" i="13" s="1"/>
  <c r="AC25" i="13"/>
  <c r="AC39" i="13" s="1"/>
  <c r="AB25" i="13"/>
  <c r="AB39" i="13" s="1"/>
  <c r="Y25" i="13"/>
  <c r="Y39" i="13" s="1"/>
  <c r="X25" i="13"/>
  <c r="X39" i="13" s="1"/>
  <c r="W25" i="13"/>
  <c r="W28" i="13" s="1"/>
  <c r="V25" i="13"/>
  <c r="V39" i="13" s="1"/>
  <c r="U25" i="13"/>
  <c r="U28" i="13" s="1"/>
  <c r="T25" i="13"/>
  <c r="T39" i="13" s="1"/>
  <c r="S25" i="13"/>
  <c r="S39" i="13" s="1"/>
  <c r="F25" i="13"/>
  <c r="F28" i="13" s="1"/>
  <c r="C25" i="13"/>
  <c r="C39" i="13" s="1"/>
  <c r="AH21" i="13"/>
  <c r="AG21" i="13"/>
  <c r="AF21" i="13"/>
  <c r="AE21" i="13"/>
  <c r="AD21" i="13"/>
  <c r="AC21" i="13"/>
  <c r="AB21" i="13"/>
  <c r="Y21" i="13"/>
  <c r="X21" i="13"/>
  <c r="W21" i="13"/>
  <c r="V21" i="13"/>
  <c r="U21" i="13"/>
  <c r="F21" i="13"/>
  <c r="C21" i="13"/>
  <c r="S52" i="5"/>
  <c r="S51" i="5"/>
  <c r="AH33" i="5"/>
  <c r="AH35" i="5" s="1"/>
  <c r="AH34" i="5"/>
  <c r="S52" i="12"/>
  <c r="S51" i="12"/>
  <c r="AH21" i="12"/>
  <c r="AG21" i="12"/>
  <c r="AF21" i="12"/>
  <c r="AE21" i="12"/>
  <c r="AD21" i="12"/>
  <c r="AC21" i="12"/>
  <c r="AB21" i="12"/>
  <c r="Y21" i="12"/>
  <c r="X21" i="12"/>
  <c r="W21" i="12"/>
  <c r="V21" i="12"/>
  <c r="U21" i="12"/>
  <c r="T21" i="12"/>
  <c r="S21" i="12"/>
  <c r="S21" i="5"/>
  <c r="T21" i="5"/>
  <c r="U21" i="5"/>
  <c r="V21" i="5"/>
  <c r="W21" i="5"/>
  <c r="X21" i="5"/>
  <c r="Y21" i="5"/>
  <c r="AB21" i="5"/>
  <c r="AC21" i="5"/>
  <c r="AD21" i="5"/>
  <c r="AE21" i="5"/>
  <c r="AF21" i="5"/>
  <c r="AG21" i="5"/>
  <c r="AH21" i="5"/>
  <c r="S25" i="5"/>
  <c r="S39" i="5" s="1"/>
  <c r="T25" i="5"/>
  <c r="U25" i="5"/>
  <c r="V25" i="5"/>
  <c r="W25" i="5"/>
  <c r="X25" i="5"/>
  <c r="Y25" i="5"/>
  <c r="AB25" i="5"/>
  <c r="AB28" i="5" s="1"/>
  <c r="AC25" i="5"/>
  <c r="AC39" i="5" s="1"/>
  <c r="AD25" i="5"/>
  <c r="AD39" i="5" s="1"/>
  <c r="AE25" i="5"/>
  <c r="AE39" i="5" s="1"/>
  <c r="AE42" i="5" s="1"/>
  <c r="AF25" i="5"/>
  <c r="AG25" i="5"/>
  <c r="AH25" i="5"/>
  <c r="AH39" i="5" s="1"/>
  <c r="S26" i="5"/>
  <c r="S40" i="5" s="1"/>
  <c r="T26" i="5"/>
  <c r="T40" i="5" s="1"/>
  <c r="U26" i="5"/>
  <c r="U40" i="5" s="1"/>
  <c r="V26" i="5"/>
  <c r="V40" i="5" s="1"/>
  <c r="W26" i="5"/>
  <c r="W40" i="5" s="1"/>
  <c r="X26" i="5"/>
  <c r="X40" i="5" s="1"/>
  <c r="Y26" i="5"/>
  <c r="AB26" i="5"/>
  <c r="AC26" i="5"/>
  <c r="AC40" i="5" s="1"/>
  <c r="AD26" i="5"/>
  <c r="AD40" i="5" s="1"/>
  <c r="AE26" i="5"/>
  <c r="AF26" i="5"/>
  <c r="AF40" i="5" s="1"/>
  <c r="AG26" i="5"/>
  <c r="AG40" i="5" s="1"/>
  <c r="AH26" i="5"/>
  <c r="AH40" i="5" s="1"/>
  <c r="S27" i="5"/>
  <c r="S41" i="5" s="1"/>
  <c r="T27" i="5"/>
  <c r="U27" i="5"/>
  <c r="U41" i="5" s="1"/>
  <c r="V27" i="5"/>
  <c r="V41" i="5" s="1"/>
  <c r="W27" i="5"/>
  <c r="W41" i="5" s="1"/>
  <c r="X27" i="5"/>
  <c r="X41" i="5" s="1"/>
  <c r="Y27" i="5"/>
  <c r="AB27" i="5"/>
  <c r="AB41" i="5" s="1"/>
  <c r="AC27" i="5"/>
  <c r="AC41" i="5" s="1"/>
  <c r="AD27" i="5"/>
  <c r="AD41" i="5" s="1"/>
  <c r="AE27" i="5"/>
  <c r="AF27" i="5"/>
  <c r="AF41" i="5" s="1"/>
  <c r="AG27" i="5"/>
  <c r="AG41" i="5" s="1"/>
  <c r="AH27" i="5"/>
  <c r="AH28" i="5" s="1"/>
  <c r="V28" i="5"/>
  <c r="S33" i="5"/>
  <c r="T33" i="5"/>
  <c r="U33" i="5"/>
  <c r="V33" i="5"/>
  <c r="V35" i="5" s="1"/>
  <c r="W33" i="5"/>
  <c r="X33" i="5"/>
  <c r="Y33" i="5"/>
  <c r="AB33" i="5"/>
  <c r="AC33" i="5"/>
  <c r="AD33" i="5"/>
  <c r="AE33" i="5"/>
  <c r="AF33" i="5"/>
  <c r="AG33" i="5"/>
  <c r="S34" i="5"/>
  <c r="S35" i="5" s="1"/>
  <c r="T34" i="5"/>
  <c r="T35" i="5" s="1"/>
  <c r="U34" i="5"/>
  <c r="U35" i="5" s="1"/>
  <c r="V34" i="5"/>
  <c r="W34" i="5"/>
  <c r="X34" i="5"/>
  <c r="X35" i="5" s="1"/>
  <c r="Y34" i="5"/>
  <c r="AB34" i="5"/>
  <c r="AC34" i="5"/>
  <c r="AD34" i="5"/>
  <c r="AE34" i="5"/>
  <c r="AF34" i="5"/>
  <c r="AG34" i="5"/>
  <c r="T39" i="5"/>
  <c r="V39" i="5"/>
  <c r="Y39" i="5"/>
  <c r="Y40" i="5"/>
  <c r="AB40" i="5"/>
  <c r="AE40" i="5"/>
  <c r="T41" i="5"/>
  <c r="Y41" i="5"/>
  <c r="AE41" i="5"/>
  <c r="F25" i="5"/>
  <c r="F27" i="5"/>
  <c r="F41" i="5" s="1"/>
  <c r="F39" i="5"/>
  <c r="G34" i="5"/>
  <c r="C34" i="5"/>
  <c r="G33" i="5"/>
  <c r="C33" i="5"/>
  <c r="C27" i="5"/>
  <c r="C41" i="5" s="1"/>
  <c r="F26" i="5"/>
  <c r="F40" i="5" s="1"/>
  <c r="C26" i="5"/>
  <c r="C40" i="5" s="1"/>
  <c r="C25" i="5"/>
  <c r="C39" i="5" s="1"/>
  <c r="F21" i="5"/>
  <c r="C21" i="5"/>
  <c r="AH27" i="12"/>
  <c r="AG27" i="12"/>
  <c r="AF27" i="12"/>
  <c r="AE27" i="12"/>
  <c r="AE41" i="12" s="1"/>
  <c r="AD27" i="12"/>
  <c r="AD41" i="12" s="1"/>
  <c r="AC27" i="12"/>
  <c r="AC41" i="12" s="1"/>
  <c r="AB27" i="12"/>
  <c r="AB41" i="12" s="1"/>
  <c r="AH26" i="12"/>
  <c r="AG26" i="12"/>
  <c r="AF26" i="12"/>
  <c r="AE26" i="12"/>
  <c r="AE40" i="12" s="1"/>
  <c r="AD26" i="12"/>
  <c r="AD40" i="12" s="1"/>
  <c r="AC26" i="12"/>
  <c r="AC40" i="12" s="1"/>
  <c r="AB26" i="12"/>
  <c r="AB40" i="12" s="1"/>
  <c r="AH25" i="12"/>
  <c r="AH39" i="12" s="1"/>
  <c r="AG25" i="12"/>
  <c r="AG39" i="12" s="1"/>
  <c r="AF25" i="12"/>
  <c r="AE25" i="12"/>
  <c r="AD25" i="12"/>
  <c r="AD39" i="12" s="1"/>
  <c r="AC25" i="12"/>
  <c r="AC39" i="12" s="1"/>
  <c r="AB25" i="12"/>
  <c r="AB39" i="12" s="1"/>
  <c r="T25" i="12"/>
  <c r="T39" i="12" s="1"/>
  <c r="U25" i="12"/>
  <c r="U39" i="12" s="1"/>
  <c r="V25" i="12"/>
  <c r="W25" i="12"/>
  <c r="X25" i="12"/>
  <c r="Y25" i="12"/>
  <c r="Y39" i="12" s="1"/>
  <c r="T26" i="12"/>
  <c r="U26" i="12"/>
  <c r="V26" i="12"/>
  <c r="W26" i="12"/>
  <c r="W40" i="12" s="1"/>
  <c r="X26" i="12"/>
  <c r="Y26" i="12"/>
  <c r="Y40" i="12" s="1"/>
  <c r="T27" i="12"/>
  <c r="T41" i="12" s="1"/>
  <c r="U27" i="12"/>
  <c r="U41" i="12" s="1"/>
  <c r="V27" i="12"/>
  <c r="V41" i="12" s="1"/>
  <c r="W27" i="12"/>
  <c r="X27" i="12"/>
  <c r="Y27" i="12"/>
  <c r="Y41" i="12" s="1"/>
  <c r="S27" i="12"/>
  <c r="S41" i="12" s="1"/>
  <c r="S26" i="12"/>
  <c r="S40" i="12" s="1"/>
  <c r="C4" i="11"/>
  <c r="C5" i="11"/>
  <c r="D4" i="11"/>
  <c r="D5" i="11"/>
  <c r="F4" i="11"/>
  <c r="F5" i="11"/>
  <c r="AE39" i="12"/>
  <c r="AF39" i="12"/>
  <c r="AF40" i="12"/>
  <c r="AG40" i="12"/>
  <c r="AH40" i="12"/>
  <c r="AF41" i="12"/>
  <c r="AG41" i="12"/>
  <c r="AH41" i="12"/>
  <c r="V39" i="12"/>
  <c r="W39" i="12"/>
  <c r="V40" i="12"/>
  <c r="X40" i="12"/>
  <c r="W41" i="12"/>
  <c r="X41" i="12"/>
  <c r="AH34" i="12"/>
  <c r="AC33" i="12"/>
  <c r="AD33" i="12"/>
  <c r="AE33" i="12"/>
  <c r="AF33" i="12"/>
  <c r="AG33" i="12"/>
  <c r="AH33" i="12"/>
  <c r="AC34" i="12"/>
  <c r="AD34" i="12"/>
  <c r="AE34" i="12"/>
  <c r="AF34" i="12"/>
  <c r="AG34" i="12"/>
  <c r="T33" i="12"/>
  <c r="U33" i="12"/>
  <c r="V33" i="12"/>
  <c r="W33" i="12"/>
  <c r="X33" i="12"/>
  <c r="Y33" i="12"/>
  <c r="T34" i="12"/>
  <c r="U34" i="12"/>
  <c r="V34" i="12"/>
  <c r="W34" i="12"/>
  <c r="X34" i="12"/>
  <c r="Y34" i="12"/>
  <c r="AE28" i="12"/>
  <c r="AG28" i="12"/>
  <c r="AF28" i="12"/>
  <c r="F27" i="12"/>
  <c r="F41" i="12" s="1"/>
  <c r="C27" i="12"/>
  <c r="C41" i="12" s="1"/>
  <c r="F26" i="12"/>
  <c r="F40" i="12" s="1"/>
  <c r="C26" i="12"/>
  <c r="C40" i="12" s="1"/>
  <c r="F25" i="12"/>
  <c r="F39" i="12" s="1"/>
  <c r="C25" i="12"/>
  <c r="C39" i="12" s="1"/>
  <c r="F28" i="11"/>
  <c r="F27" i="11"/>
  <c r="C27" i="11"/>
  <c r="F26" i="11"/>
  <c r="C26" i="11"/>
  <c r="C40" i="11" s="1"/>
  <c r="F25" i="11"/>
  <c r="C25" i="11"/>
  <c r="C28" i="11" s="1"/>
  <c r="AB34" i="12"/>
  <c r="S34" i="12"/>
  <c r="G34" i="12"/>
  <c r="C34" i="12"/>
  <c r="AB33" i="12"/>
  <c r="S33" i="12"/>
  <c r="G33" i="12"/>
  <c r="G35" i="12" s="1"/>
  <c r="C33" i="12"/>
  <c r="S25" i="12"/>
  <c r="S39" i="12" s="1"/>
  <c r="F21" i="12"/>
  <c r="C21" i="12"/>
  <c r="G5" i="11"/>
  <c r="W34" i="11"/>
  <c r="S34" i="11"/>
  <c r="W33" i="11"/>
  <c r="W35" i="11" s="1"/>
  <c r="S33" i="11"/>
  <c r="S35" i="11" s="1"/>
  <c r="V27" i="11"/>
  <c r="V41" i="11" s="1"/>
  <c r="S27" i="11"/>
  <c r="S41" i="11" s="1"/>
  <c r="V26" i="11"/>
  <c r="V40" i="11" s="1"/>
  <c r="S26" i="11"/>
  <c r="S40" i="11" s="1"/>
  <c r="V25" i="11"/>
  <c r="V39" i="11" s="1"/>
  <c r="S25" i="11"/>
  <c r="S39" i="11" s="1"/>
  <c r="V21" i="11"/>
  <c r="S21" i="11"/>
  <c r="F22" i="1"/>
  <c r="F23" i="10"/>
  <c r="C23" i="10"/>
  <c r="F22" i="10"/>
  <c r="C22" i="10"/>
  <c r="F21" i="10"/>
  <c r="F35" i="10" s="1"/>
  <c r="C21" i="10"/>
  <c r="C35" i="10" s="1"/>
  <c r="F23" i="1"/>
  <c r="F21" i="1"/>
  <c r="C23" i="1"/>
  <c r="C22" i="1"/>
  <c r="F41" i="11"/>
  <c r="F40" i="11"/>
  <c r="G34" i="11"/>
  <c r="C34" i="11"/>
  <c r="G33" i="11"/>
  <c r="G35" i="11" s="1"/>
  <c r="C33" i="11"/>
  <c r="C35" i="11" s="1"/>
  <c r="C41" i="11"/>
  <c r="F39" i="11"/>
  <c r="F21" i="11"/>
  <c r="C21" i="11"/>
  <c r="G30" i="10"/>
  <c r="C30" i="10"/>
  <c r="G29" i="10"/>
  <c r="G31" i="10" s="1"/>
  <c r="C29" i="10"/>
  <c r="C31" i="10" s="1"/>
  <c r="F37" i="10"/>
  <c r="C37" i="10"/>
  <c r="F36" i="10"/>
  <c r="C36" i="10"/>
  <c r="F17" i="10"/>
  <c r="C17" i="10"/>
  <c r="AH48" i="13" l="1"/>
  <c r="AH47" i="13"/>
  <c r="AG47" i="13"/>
  <c r="X47" i="13"/>
  <c r="AF47" i="13"/>
  <c r="AF48" i="13"/>
  <c r="W48" i="13"/>
  <c r="AE48" i="13"/>
  <c r="V47" i="13"/>
  <c r="V48" i="13"/>
  <c r="AD47" i="13"/>
  <c r="AD48" i="13"/>
  <c r="U48" i="13"/>
  <c r="U47" i="13"/>
  <c r="T47" i="13"/>
  <c r="T48" i="13"/>
  <c r="AB47" i="13"/>
  <c r="AB48" i="13"/>
  <c r="AC48" i="13"/>
  <c r="AC47" i="13"/>
  <c r="S48" i="13"/>
  <c r="S47" i="13"/>
  <c r="F48" i="13"/>
  <c r="F47" i="13"/>
  <c r="AE28" i="13"/>
  <c r="S46" i="13"/>
  <c r="S42" i="13"/>
  <c r="AC46" i="13"/>
  <c r="AC42" i="13"/>
  <c r="AC49" i="13" s="1"/>
  <c r="AE46" i="13"/>
  <c r="AE42" i="13"/>
  <c r="AE49" i="13" s="1"/>
  <c r="T46" i="13"/>
  <c r="T49" i="13" s="1"/>
  <c r="T42" i="13"/>
  <c r="V46" i="13"/>
  <c r="V49" i="13" s="1"/>
  <c r="V42" i="13"/>
  <c r="AF46" i="13"/>
  <c r="AF42" i="13"/>
  <c r="AF49" i="13" s="1"/>
  <c r="AB46" i="13"/>
  <c r="AB42" i="13"/>
  <c r="AB49" i="13" s="1"/>
  <c r="AD46" i="13"/>
  <c r="AD42" i="13"/>
  <c r="AD49" i="13" s="1"/>
  <c r="AG42" i="13"/>
  <c r="AG49" i="13" s="1"/>
  <c r="AG46" i="13"/>
  <c r="X46" i="13"/>
  <c r="X49" i="13" s="1"/>
  <c r="X42" i="13"/>
  <c r="AH46" i="13"/>
  <c r="AH42" i="13"/>
  <c r="AH49" i="13" s="1"/>
  <c r="C46" i="13"/>
  <c r="C49" i="13" s="1"/>
  <c r="C42" i="13"/>
  <c r="Y46" i="13"/>
  <c r="Y49" i="13" s="1"/>
  <c r="Y42" i="13"/>
  <c r="F46" i="13"/>
  <c r="U39" i="13"/>
  <c r="AE40" i="13"/>
  <c r="AE47" i="13" s="1"/>
  <c r="V28" i="13"/>
  <c r="AF28" i="13"/>
  <c r="W39" i="13"/>
  <c r="X28" i="13"/>
  <c r="AH28" i="13"/>
  <c r="C28" i="13"/>
  <c r="Y28" i="13"/>
  <c r="AG28" i="13"/>
  <c r="AB28" i="13"/>
  <c r="F42" i="13"/>
  <c r="F49" i="13" s="1"/>
  <c r="S28" i="13"/>
  <c r="AC28" i="13"/>
  <c r="T28" i="13"/>
  <c r="AD28" i="13"/>
  <c r="V46" i="5"/>
  <c r="Y28" i="5"/>
  <c r="Y35" i="5"/>
  <c r="Y47" i="5" s="1"/>
  <c r="W35" i="5"/>
  <c r="C35" i="5"/>
  <c r="Y42" i="5"/>
  <c r="G35" i="5"/>
  <c r="AC35" i="5"/>
  <c r="AC48" i="5" s="1"/>
  <c r="AH47" i="5"/>
  <c r="Y48" i="5"/>
  <c r="AH46" i="5"/>
  <c r="AH41" i="5"/>
  <c r="AH48" i="5" s="1"/>
  <c r="AB39" i="5"/>
  <c r="AF28" i="5"/>
  <c r="AE28" i="5"/>
  <c r="AG35" i="5"/>
  <c r="AG47" i="5" s="1"/>
  <c r="AE35" i="5"/>
  <c r="AE47" i="5" s="1"/>
  <c r="W28" i="5"/>
  <c r="S46" i="5"/>
  <c r="W28" i="12"/>
  <c r="V35" i="12"/>
  <c r="AH28" i="12"/>
  <c r="Y35" i="12"/>
  <c r="Y47" i="12" s="1"/>
  <c r="X28" i="12"/>
  <c r="AH35" i="12"/>
  <c r="AH46" i="12" s="1"/>
  <c r="S35" i="12"/>
  <c r="X35" i="12"/>
  <c r="X46" i="12" s="1"/>
  <c r="W35" i="12"/>
  <c r="X39" i="12"/>
  <c r="U35" i="12"/>
  <c r="U46" i="12" s="1"/>
  <c r="T35" i="12"/>
  <c r="T46" i="12" s="1"/>
  <c r="AD35" i="12"/>
  <c r="AD46" i="12" s="1"/>
  <c r="AG35" i="12"/>
  <c r="AG46" i="12" s="1"/>
  <c r="AC28" i="12"/>
  <c r="AC35" i="12"/>
  <c r="AC48" i="12" s="1"/>
  <c r="V48" i="12"/>
  <c r="V47" i="12"/>
  <c r="U48" i="12"/>
  <c r="W48" i="12"/>
  <c r="U28" i="12"/>
  <c r="X48" i="5"/>
  <c r="X47" i="5"/>
  <c r="AG28" i="5"/>
  <c r="X28" i="5"/>
  <c r="AF35" i="5"/>
  <c r="AF48" i="5" s="1"/>
  <c r="AF39" i="5"/>
  <c r="AF42" i="5" s="1"/>
  <c r="W39" i="5"/>
  <c r="W42" i="5" s="1"/>
  <c r="W48" i="5"/>
  <c r="V48" i="5"/>
  <c r="V47" i="5"/>
  <c r="V49" i="5" s="1"/>
  <c r="V42" i="5"/>
  <c r="AD35" i="5"/>
  <c r="AD47" i="5" s="1"/>
  <c r="X39" i="5"/>
  <c r="Y46" i="5"/>
  <c r="AG39" i="5"/>
  <c r="W47" i="5"/>
  <c r="AB35" i="5"/>
  <c r="AB46" i="5" s="1"/>
  <c r="S42" i="5"/>
  <c r="AB42" i="5"/>
  <c r="T28" i="5"/>
  <c r="T47" i="5"/>
  <c r="AC47" i="5"/>
  <c r="T48" i="5"/>
  <c r="T46" i="5"/>
  <c r="U28" i="5"/>
  <c r="U48" i="5"/>
  <c r="U39" i="5"/>
  <c r="U42" i="5" s="1"/>
  <c r="AD42" i="5"/>
  <c r="AD28" i="5"/>
  <c r="AC42" i="5"/>
  <c r="AC49" i="5" s="1"/>
  <c r="AC46" i="5"/>
  <c r="AC28" i="5"/>
  <c r="T42" i="5"/>
  <c r="AD46" i="5"/>
  <c r="S48" i="5"/>
  <c r="U47" i="5"/>
  <c r="S47" i="5"/>
  <c r="S28" i="5"/>
  <c r="F47" i="5"/>
  <c r="F48" i="5"/>
  <c r="C47" i="5"/>
  <c r="C48" i="5"/>
  <c r="C46" i="5"/>
  <c r="C42" i="5"/>
  <c r="F46" i="5"/>
  <c r="F42" i="5"/>
  <c r="F49" i="5" s="1"/>
  <c r="C28" i="5"/>
  <c r="F28" i="5"/>
  <c r="Y46" i="12"/>
  <c r="Y42" i="12"/>
  <c r="Y48" i="12"/>
  <c r="T28" i="12"/>
  <c r="AF35" i="12"/>
  <c r="AF47" i="12" s="1"/>
  <c r="X42" i="12"/>
  <c r="W46" i="12"/>
  <c r="AE35" i="12"/>
  <c r="AE46" i="12" s="1"/>
  <c r="V28" i="12"/>
  <c r="U40" i="12"/>
  <c r="U47" i="12" s="1"/>
  <c r="Y28" i="12"/>
  <c r="T40" i="12"/>
  <c r="AC42" i="12"/>
  <c r="AH47" i="12"/>
  <c r="AE42" i="12"/>
  <c r="AH48" i="12"/>
  <c r="AF42" i="12"/>
  <c r="AD42" i="12"/>
  <c r="AD48" i="12"/>
  <c r="AD28" i="12"/>
  <c r="AG42" i="12"/>
  <c r="AH42" i="12"/>
  <c r="AH49" i="12" s="1"/>
  <c r="P6" i="12" s="1"/>
  <c r="W42" i="12"/>
  <c r="V42" i="12"/>
  <c r="W47" i="12"/>
  <c r="V46" i="12"/>
  <c r="V49" i="12" s="1"/>
  <c r="F6" i="12" s="1"/>
  <c r="F24" i="10"/>
  <c r="F28" i="12"/>
  <c r="C35" i="12"/>
  <c r="C46" i="12" s="1"/>
  <c r="C28" i="12"/>
  <c r="C39" i="11"/>
  <c r="F47" i="12"/>
  <c r="F48" i="12"/>
  <c r="AB35" i="12"/>
  <c r="AB47" i="12" s="1"/>
  <c r="S47" i="12"/>
  <c r="S48" i="12"/>
  <c r="C42" i="12"/>
  <c r="C47" i="12"/>
  <c r="F46" i="12"/>
  <c r="F42" i="12"/>
  <c r="F49" i="12" s="1"/>
  <c r="D4" i="12" s="1"/>
  <c r="S46" i="12"/>
  <c r="S42" i="12"/>
  <c r="AB42" i="12"/>
  <c r="S28" i="12"/>
  <c r="AB28" i="12"/>
  <c r="S46" i="11"/>
  <c r="S42" i="11"/>
  <c r="V46" i="11"/>
  <c r="V42" i="11"/>
  <c r="V49" i="11" s="1"/>
  <c r="S47" i="11"/>
  <c r="S48" i="11"/>
  <c r="V47" i="11"/>
  <c r="V48" i="11"/>
  <c r="S28" i="11"/>
  <c r="V28" i="11"/>
  <c r="C42" i="11"/>
  <c r="C46" i="11"/>
  <c r="F46" i="11"/>
  <c r="C48" i="11"/>
  <c r="C47" i="11"/>
  <c r="F48" i="11"/>
  <c r="F47" i="11"/>
  <c r="F42" i="11"/>
  <c r="F49" i="11" s="1"/>
  <c r="F44" i="10"/>
  <c r="F43" i="10"/>
  <c r="C38" i="10"/>
  <c r="C42" i="10"/>
  <c r="F38" i="10"/>
  <c r="F45" i="10" s="1"/>
  <c r="C44" i="10"/>
  <c r="C43" i="10"/>
  <c r="F42" i="10"/>
  <c r="C24" i="10"/>
  <c r="S49" i="13" l="1"/>
  <c r="U46" i="13"/>
  <c r="U49" i="13" s="1"/>
  <c r="U42" i="13"/>
  <c r="W42" i="13"/>
  <c r="W49" i="13"/>
  <c r="C52" i="13"/>
  <c r="C51" i="13"/>
  <c r="Y49" i="5"/>
  <c r="AE49" i="5"/>
  <c r="AF49" i="5"/>
  <c r="AF47" i="5"/>
  <c r="AG48" i="5"/>
  <c r="AH42" i="5"/>
  <c r="AH49" i="5" s="1"/>
  <c r="AD48" i="5"/>
  <c r="AB47" i="5"/>
  <c r="AE46" i="5"/>
  <c r="AB48" i="5"/>
  <c r="AD49" i="5"/>
  <c r="AE48" i="5"/>
  <c r="AB49" i="5"/>
  <c r="T49" i="5"/>
  <c r="X48" i="12"/>
  <c r="X47" i="12"/>
  <c r="T48" i="12"/>
  <c r="T47" i="12"/>
  <c r="T49" i="12" s="1"/>
  <c r="D6" i="12" s="1"/>
  <c r="AD49" i="12"/>
  <c r="L6" i="12" s="1"/>
  <c r="AC49" i="12"/>
  <c r="K6" i="12" s="1"/>
  <c r="AF46" i="12"/>
  <c r="AF49" i="12"/>
  <c r="N6" i="12" s="1"/>
  <c r="AD47" i="12"/>
  <c r="AG48" i="12"/>
  <c r="C48" i="12"/>
  <c r="AG49" i="12"/>
  <c r="O6" i="12" s="1"/>
  <c r="AG47" i="12"/>
  <c r="AF48" i="12"/>
  <c r="AC46" i="12"/>
  <c r="AC47" i="12"/>
  <c r="Y49" i="12"/>
  <c r="I6" i="12" s="1"/>
  <c r="T42" i="12"/>
  <c r="U49" i="12"/>
  <c r="E6" i="12" s="1"/>
  <c r="W49" i="12"/>
  <c r="G6" i="12" s="1"/>
  <c r="AF46" i="5"/>
  <c r="W46" i="5"/>
  <c r="W49" i="5" s="1"/>
  <c r="AG42" i="5"/>
  <c r="AG49" i="5" s="1"/>
  <c r="AG46" i="5"/>
  <c r="U46" i="5"/>
  <c r="U49" i="5" s="1"/>
  <c r="X42" i="5"/>
  <c r="X46" i="5"/>
  <c r="X49" i="5" s="1"/>
  <c r="S49" i="5"/>
  <c r="C49" i="5"/>
  <c r="AE49" i="12"/>
  <c r="M6" i="12" s="1"/>
  <c r="AE47" i="12"/>
  <c r="X49" i="12"/>
  <c r="H6" i="12" s="1"/>
  <c r="AE48" i="12"/>
  <c r="U42" i="12"/>
  <c r="AB46" i="12"/>
  <c r="AB49" i="12"/>
  <c r="J6" i="12" s="1"/>
  <c r="AB48" i="12"/>
  <c r="C49" i="12"/>
  <c r="C4" i="12" s="1"/>
  <c r="S49" i="12"/>
  <c r="S49" i="11"/>
  <c r="C49" i="11"/>
  <c r="C51" i="11" s="1"/>
  <c r="C45" i="10"/>
  <c r="S52" i="13" l="1"/>
  <c r="S51" i="13"/>
  <c r="C51" i="12"/>
  <c r="R4" i="12" s="1"/>
  <c r="C52" i="12"/>
  <c r="S4" i="12" s="1"/>
  <c r="C52" i="5"/>
  <c r="C51" i="5"/>
  <c r="R6" i="12"/>
  <c r="C6" i="12"/>
  <c r="S6" i="12"/>
  <c r="S52" i="11"/>
  <c r="S51" i="11"/>
  <c r="C52" i="11"/>
  <c r="G4" i="11" s="1"/>
  <c r="C48" i="10"/>
  <c r="C47" i="10"/>
  <c r="G29" i="1" l="1"/>
  <c r="G30" i="1"/>
  <c r="C30" i="1"/>
  <c r="C29" i="1"/>
  <c r="F37" i="1"/>
  <c r="C37" i="1"/>
  <c r="F36" i="1"/>
  <c r="C36" i="1"/>
  <c r="F35" i="1"/>
  <c r="C21" i="1"/>
  <c r="C35" i="1" s="1"/>
  <c r="F17" i="1"/>
  <c r="C17" i="1"/>
  <c r="G31" i="1" l="1"/>
  <c r="C31" i="1"/>
  <c r="C42" i="1" s="1"/>
  <c r="F38" i="1"/>
  <c r="C38" i="1"/>
  <c r="F24" i="1"/>
  <c r="C24" i="1"/>
  <c r="F45" i="1" l="1"/>
  <c r="C4" i="1" s="1"/>
  <c r="F43" i="1"/>
  <c r="F44" i="1"/>
  <c r="F42" i="1"/>
  <c r="C44" i="1"/>
  <c r="C43" i="1"/>
  <c r="C45" i="1" l="1"/>
  <c r="B4" i="1" s="1"/>
  <c r="C47" i="1" l="1"/>
  <c r="E4" i="1" s="1"/>
  <c r="C48" i="1"/>
  <c r="F4" i="1" s="1"/>
</calcChain>
</file>

<file path=xl/sharedStrings.xml><?xml version="1.0" encoding="utf-8"?>
<sst xmlns="http://schemas.openxmlformats.org/spreadsheetml/2006/main" count="1144" uniqueCount="49">
  <si>
    <t>Dark</t>
  </si>
  <si>
    <t>SAMPLE</t>
  </si>
  <si>
    <t>1A</t>
  </si>
  <si>
    <t>2A</t>
  </si>
  <si>
    <t>1B</t>
  </si>
  <si>
    <t>2B</t>
  </si>
  <si>
    <t>50x</t>
  </si>
  <si>
    <t>XA</t>
  </si>
  <si>
    <t>QA</t>
  </si>
  <si>
    <t>XB</t>
  </si>
  <si>
    <t>QB</t>
  </si>
  <si>
    <t>stdev</t>
  </si>
  <si>
    <t>Light</t>
  </si>
  <si>
    <t>avg</t>
  </si>
  <si>
    <r>
      <t>Average and correction for the addition of 300 CaCl</t>
    </r>
    <r>
      <rPr>
        <vertAlign val="subscript"/>
        <sz val="11"/>
        <color theme="1"/>
        <rFont val="Aptos Narrow"/>
        <family val="2"/>
        <scheme val="minor"/>
      </rPr>
      <t>2</t>
    </r>
  </si>
  <si>
    <t>3A</t>
  </si>
  <si>
    <t>3B</t>
  </si>
  <si>
    <r>
      <t>Raw OD</t>
    </r>
    <r>
      <rPr>
        <vertAlign val="subscript"/>
        <sz val="11"/>
        <color theme="1"/>
        <rFont val="Aptos Narrow"/>
        <family val="2"/>
        <scheme val="minor"/>
      </rPr>
      <t>660</t>
    </r>
    <r>
      <rPr>
        <sz val="11"/>
        <color theme="1"/>
        <rFont val="Aptos Narrow"/>
        <family val="2"/>
        <scheme val="minor"/>
      </rPr>
      <t xml:space="preserve"> measurements</t>
    </r>
  </si>
  <si>
    <t>A</t>
  </si>
  <si>
    <t>B</t>
  </si>
  <si>
    <t>Sample</t>
  </si>
  <si>
    <t>Data pertaining to the graph</t>
  </si>
  <si>
    <t>Mean</t>
  </si>
  <si>
    <t>Raw Data And Calculations</t>
  </si>
  <si>
    <t>Flocculation Coefficient</t>
  </si>
  <si>
    <r>
      <t>A. OD</t>
    </r>
    <r>
      <rPr>
        <vertAlign val="subscript"/>
        <sz val="11"/>
        <color theme="1"/>
        <rFont val="Aptos Narrow"/>
        <family val="2"/>
        <scheme val="minor"/>
      </rPr>
      <t xml:space="preserve">660 </t>
    </r>
    <r>
      <rPr>
        <sz val="11"/>
        <color theme="1"/>
        <rFont val="Aptos Narrow"/>
        <family val="2"/>
        <scheme val="minor"/>
      </rPr>
      <t>cells without CaCl</t>
    </r>
    <r>
      <rPr>
        <vertAlign val="subscript"/>
        <sz val="11"/>
        <color theme="1"/>
        <rFont val="Aptos Narrow"/>
        <family val="2"/>
        <scheme val="minor"/>
      </rPr>
      <t>2</t>
    </r>
    <r>
      <rPr>
        <sz val="11"/>
        <color theme="1"/>
        <rFont val="Aptos Narrow"/>
        <family val="2"/>
        <scheme val="minor"/>
      </rPr>
      <t xml:space="preserve"> (50x diluted)</t>
    </r>
  </si>
  <si>
    <r>
      <t>A. Calculation OD</t>
    </r>
    <r>
      <rPr>
        <vertAlign val="subscript"/>
        <sz val="11"/>
        <color theme="1"/>
        <rFont val="Aptos Narrow"/>
        <family val="2"/>
        <scheme val="minor"/>
      </rPr>
      <t xml:space="preserve">660 </t>
    </r>
    <r>
      <rPr>
        <sz val="11"/>
        <color theme="1"/>
        <rFont val="Aptos Narrow"/>
        <family val="2"/>
        <scheme val="minor"/>
      </rPr>
      <t>cells without CaCl</t>
    </r>
    <r>
      <rPr>
        <vertAlign val="subscript"/>
        <sz val="11"/>
        <color theme="1"/>
        <rFont val="Aptos Narrow"/>
        <family val="2"/>
        <scheme val="minor"/>
      </rPr>
      <t>2</t>
    </r>
  </si>
  <si>
    <t>Flocculation coefficient: F = 100% x (A-B)/A</t>
  </si>
  <si>
    <t>A1</t>
  </si>
  <si>
    <t>A2</t>
  </si>
  <si>
    <t>A3</t>
  </si>
  <si>
    <t>A4</t>
  </si>
  <si>
    <t>A5</t>
  </si>
  <si>
    <t>A6</t>
  </si>
  <si>
    <t>A7</t>
  </si>
  <si>
    <t>B1</t>
  </si>
  <si>
    <t>B2</t>
  </si>
  <si>
    <t>B3</t>
  </si>
  <si>
    <t>B4</t>
  </si>
  <si>
    <t>B5</t>
  </si>
  <si>
    <t>B6</t>
  </si>
  <si>
    <t>B7</t>
  </si>
  <si>
    <t>diluted 55 times instead of 50</t>
  </si>
  <si>
    <t>St.Dev</t>
  </si>
  <si>
    <t>Added 900 volum twice to cuvette</t>
  </si>
  <si>
    <r>
      <t>A. Raw OD</t>
    </r>
    <r>
      <rPr>
        <vertAlign val="subscript"/>
        <sz val="11"/>
        <color theme="1"/>
        <rFont val="Aptos Narrow"/>
        <family val="2"/>
        <scheme val="minor"/>
      </rPr>
      <t xml:space="preserve">660 </t>
    </r>
    <r>
      <rPr>
        <sz val="11"/>
        <color theme="1"/>
        <rFont val="Aptos Narrow"/>
        <family val="2"/>
        <scheme val="minor"/>
      </rPr>
      <t>cells without CaCl</t>
    </r>
    <r>
      <rPr>
        <vertAlign val="subscript"/>
        <sz val="11"/>
        <color theme="1"/>
        <rFont val="Aptos Narrow"/>
        <family val="2"/>
        <scheme val="minor"/>
      </rPr>
      <t>2</t>
    </r>
    <r>
      <rPr>
        <sz val="11"/>
        <color theme="1"/>
        <rFont val="Aptos Narrow"/>
        <family val="2"/>
        <scheme val="minor"/>
      </rPr>
      <t xml:space="preserve"> (50x diluted)</t>
    </r>
  </si>
  <si>
    <r>
      <t>B. Calculation OD</t>
    </r>
    <r>
      <rPr>
        <vertAlign val="subscript"/>
        <sz val="11"/>
        <color theme="1"/>
        <rFont val="Aptos Narrow"/>
        <family val="2"/>
        <scheme val="minor"/>
      </rPr>
      <t>660</t>
    </r>
    <r>
      <rPr>
        <sz val="11"/>
        <color theme="1"/>
        <rFont val="Aptos Narrow"/>
        <family val="2"/>
        <scheme val="minor"/>
      </rPr>
      <t xml:space="preserve"> cells with CaCl2</t>
    </r>
  </si>
  <si>
    <t>Statistics</t>
  </si>
  <si>
    <r>
      <t>B. Calculation OD</t>
    </r>
    <r>
      <rPr>
        <vertAlign val="subscript"/>
        <sz val="11"/>
        <color theme="1"/>
        <rFont val="Aptos Narrow"/>
        <family val="2"/>
        <scheme val="minor"/>
      </rPr>
      <t>660</t>
    </r>
    <r>
      <rPr>
        <sz val="11"/>
        <color theme="1"/>
        <rFont val="Aptos Narrow"/>
        <family val="2"/>
        <scheme val="minor"/>
      </rPr>
      <t xml:space="preserve"> cells with CaCl</t>
    </r>
    <r>
      <rPr>
        <vertAlign val="subscript"/>
        <sz val="11"/>
        <color theme="1"/>
        <rFont val="Aptos Narrow"/>
        <family val="2"/>
        <scheme val="minor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</si>
</sst>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10" x14ac:knownFonts="1">
    <font>
      <sz val="11"/>
      <color theme="1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5"/>
      <color theme="3"/>
      <name val="Aptos Narrow"/>
      <family val="2"/>
      <scheme val="minor"/>
    </font>
    <font>
      <vertAlign val="subscript"/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theme="4"/>
      </bottom>
      <diagonal/>
    </border>
  </borders>
  <cellStyleXfs count="7">
    <xf numFmtId="0" fontId="0" fillId="0" borderId="0"/>
    <xf numFmtId="0" fontId="1" fillId="0" borderId="1" applyNumberFormat="0" applyFill="0" applyAlignment="0" applyProtection="0"/>
    <xf numFmtId="0" fontId="2" fillId="2" borderId="0" applyNumberFormat="0" applyBorder="0" applyAlignment="0" applyProtection="0"/>
    <xf numFmtId="0" fontId="5" fillId="0" borderId="2" applyNumberFormat="0" applyFill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</cellStyleXfs>
  <cellXfs count="23">
    <xf numFmtId="0" fontId="0" fillId="0" borderId="0" xfId="0"/>
    <xf numFmtId="0" fontId="1" fillId="0" borderId="1" xfId="1"/>
    <xf numFmtId="2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65" fontId="2" fillId="2" borderId="0" xfId="2" applyNumberFormat="1"/>
    <xf numFmtId="0" fontId="3" fillId="0" borderId="0" xfId="0" applyFont="1"/>
    <xf numFmtId="0" fontId="0" fillId="0" borderId="0" xfId="0" applyAlignment="1">
      <alignment horizontal="left"/>
    </xf>
    <xf numFmtId="0" fontId="4" fillId="3" borderId="0" xfId="4"/>
    <xf numFmtId="0" fontId="0" fillId="3" borderId="0" xfId="4" applyFont="1"/>
    <xf numFmtId="0" fontId="5" fillId="0" borderId="2" xfId="3"/>
    <xf numFmtId="164" fontId="3" fillId="0" borderId="0" xfId="0" applyNumberFormat="1" applyFont="1"/>
    <xf numFmtId="2" fontId="4" fillId="3" borderId="0" xfId="4" applyNumberFormat="1"/>
    <xf numFmtId="164" fontId="8" fillId="0" borderId="0" xfId="0" applyNumberFormat="1" applyFont="1"/>
    <xf numFmtId="0" fontId="8" fillId="0" borderId="0" xfId="0" applyFont="1"/>
    <xf numFmtId="0" fontId="4" fillId="5" borderId="0" xfId="6"/>
    <xf numFmtId="165" fontId="4" fillId="5" borderId="0" xfId="6" applyNumberFormat="1"/>
    <xf numFmtId="0" fontId="4" fillId="4" borderId="0" xfId="5"/>
    <xf numFmtId="165" fontId="4" fillId="4" borderId="0" xfId="5" applyNumberFormat="1"/>
    <xf numFmtId="2" fontId="4" fillId="4" borderId="0" xfId="5" applyNumberFormat="1"/>
    <xf numFmtId="0" fontId="9" fillId="5" borderId="0" xfId="6" applyFont="1"/>
    <xf numFmtId="0" fontId="9" fillId="4" borderId="0" xfId="5" applyFont="1"/>
  </cellXfs>
  <cellStyles count="7">
    <cellStyle name="20% - Accent1" xfId="5" builtinId="30"/>
    <cellStyle name="20% - Accent2" xfId="6" builtinId="34"/>
    <cellStyle name="20% - Accent3" xfId="4" builtinId="38"/>
    <cellStyle name="Good" xfId="2" builtinId="26"/>
    <cellStyle name="Heading 1" xfId="3" builtinId="16"/>
    <cellStyle name="Heading 2" xfId="1" builtinId="1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DD9A72-272C-4DA8-9BA0-55508454A366}">
  <dimension ref="A1:W48"/>
  <sheetViews>
    <sheetView workbookViewId="0">
      <selection activeCell="J16" sqref="J16"/>
    </sheetView>
  </sheetViews>
  <sheetFormatPr defaultRowHeight="14.4" x14ac:dyDescent="0.3"/>
  <cols>
    <col min="2" max="2" width="9.6640625" customWidth="1"/>
    <col min="3" max="3" width="11.77734375" customWidth="1"/>
    <col min="4" max="4" width="10.109375" customWidth="1"/>
    <col min="5" max="5" width="9.77734375" customWidth="1"/>
  </cols>
  <sheetData>
    <row r="1" spans="1:12" ht="20.399999999999999" thickBot="1" x14ac:dyDescent="0.45">
      <c r="B1" s="11" t="s">
        <v>21</v>
      </c>
      <c r="C1" s="11"/>
      <c r="D1" s="11"/>
      <c r="E1" s="11"/>
      <c r="F1" s="11"/>
      <c r="G1" s="11"/>
      <c r="H1" s="11"/>
    </row>
    <row r="2" spans="1:12" ht="15" thickTop="1" x14ac:dyDescent="0.3">
      <c r="B2" s="21" t="s">
        <v>24</v>
      </c>
      <c r="C2" s="21"/>
      <c r="E2" s="22" t="s">
        <v>47</v>
      </c>
      <c r="F2" s="18"/>
    </row>
    <row r="3" spans="1:12" x14ac:dyDescent="0.3">
      <c r="B3" s="16" t="s">
        <v>18</v>
      </c>
      <c r="C3" s="16" t="s">
        <v>19</v>
      </c>
      <c r="E3" s="18" t="s">
        <v>22</v>
      </c>
      <c r="F3" s="18" t="s">
        <v>43</v>
      </c>
    </row>
    <row r="4" spans="1:12" x14ac:dyDescent="0.3">
      <c r="B4" s="17">
        <f>C45</f>
        <v>9.0389016018306592</v>
      </c>
      <c r="C4" s="17">
        <f>F45</f>
        <v>5.3370677247442373</v>
      </c>
      <c r="E4" s="19">
        <f>C47</f>
        <v>7.1879846632874482</v>
      </c>
      <c r="F4" s="19">
        <f>C48</f>
        <v>2.6175918373138969</v>
      </c>
    </row>
    <row r="6" spans="1:12" ht="20.399999999999999" thickBot="1" x14ac:dyDescent="0.45">
      <c r="B6" s="11" t="s">
        <v>23</v>
      </c>
      <c r="C6" s="11"/>
      <c r="D6" s="11"/>
      <c r="E6" s="11"/>
      <c r="F6" s="11"/>
      <c r="G6" s="11"/>
      <c r="H6" s="11"/>
    </row>
    <row r="7" spans="1:12" ht="15" thickTop="1" x14ac:dyDescent="0.3"/>
    <row r="8" spans="1:12" ht="18" thickBot="1" x14ac:dyDescent="0.4">
      <c r="B8" s="1" t="s">
        <v>0</v>
      </c>
      <c r="C8" s="1"/>
      <c r="D8" s="1"/>
      <c r="E8" s="1"/>
      <c r="F8" s="1"/>
      <c r="G8" s="1"/>
      <c r="H8" s="1"/>
    </row>
    <row r="9" spans="1:12" ht="16.2" thickTop="1" x14ac:dyDescent="0.35">
      <c r="A9">
        <v>1</v>
      </c>
      <c r="B9" s="10" t="s">
        <v>17</v>
      </c>
      <c r="C9" s="9"/>
      <c r="D9" s="9"/>
      <c r="E9" s="9"/>
      <c r="F9" s="9"/>
      <c r="G9" s="9"/>
      <c r="H9" s="9"/>
      <c r="L9" s="2"/>
    </row>
    <row r="10" spans="1:12" x14ac:dyDescent="0.3">
      <c r="B10" t="s">
        <v>20</v>
      </c>
      <c r="C10" t="s">
        <v>18</v>
      </c>
      <c r="E10" t="s">
        <v>20</v>
      </c>
      <c r="F10" t="s">
        <v>19</v>
      </c>
    </row>
    <row r="11" spans="1:12" x14ac:dyDescent="0.3">
      <c r="B11" t="s">
        <v>2</v>
      </c>
      <c r="C11">
        <v>0.747</v>
      </c>
      <c r="E11" t="s">
        <v>2</v>
      </c>
      <c r="F11">
        <v>0.83499999999999996</v>
      </c>
    </row>
    <row r="12" spans="1:12" x14ac:dyDescent="0.3">
      <c r="B12" t="s">
        <v>4</v>
      </c>
      <c r="C12">
        <v>0.73899999999999999</v>
      </c>
      <c r="E12" t="s">
        <v>4</v>
      </c>
      <c r="F12">
        <v>0.86799999999999999</v>
      </c>
      <c r="I12" s="3"/>
      <c r="J12" s="3"/>
      <c r="K12" s="3"/>
      <c r="L12" s="3"/>
    </row>
    <row r="13" spans="1:12" x14ac:dyDescent="0.3">
      <c r="B13" t="s">
        <v>3</v>
      </c>
      <c r="C13">
        <v>0.82</v>
      </c>
      <c r="E13" t="s">
        <v>3</v>
      </c>
      <c r="F13">
        <v>0.78900000000000003</v>
      </c>
      <c r="I13" s="3"/>
      <c r="J13" s="3"/>
      <c r="K13" s="3"/>
      <c r="L13" s="3"/>
    </row>
    <row r="14" spans="1:12" x14ac:dyDescent="0.3">
      <c r="B14" t="s">
        <v>5</v>
      </c>
      <c r="C14">
        <v>0.82399999999999995</v>
      </c>
      <c r="E14" t="s">
        <v>5</v>
      </c>
      <c r="F14">
        <v>0.81699999999999995</v>
      </c>
      <c r="I14" s="3"/>
      <c r="J14" s="3"/>
      <c r="K14" s="3"/>
      <c r="L14" s="3"/>
    </row>
    <row r="15" spans="1:12" x14ac:dyDescent="0.3">
      <c r="B15" t="s">
        <v>15</v>
      </c>
      <c r="C15">
        <v>0.82</v>
      </c>
      <c r="E15" t="s">
        <v>15</v>
      </c>
      <c r="F15">
        <v>0.81399999999999995</v>
      </c>
      <c r="I15" s="3"/>
      <c r="J15" s="3"/>
      <c r="K15" s="3"/>
      <c r="L15" s="3"/>
    </row>
    <row r="16" spans="1:12" x14ac:dyDescent="0.3">
      <c r="B16" t="s">
        <v>16</v>
      </c>
      <c r="C16">
        <v>0.82</v>
      </c>
      <c r="E16" t="s">
        <v>16</v>
      </c>
      <c r="F16">
        <v>0.74399999999999999</v>
      </c>
      <c r="I16" s="3"/>
      <c r="J16" s="3"/>
      <c r="K16" s="3"/>
      <c r="L16" s="3"/>
    </row>
    <row r="17" spans="1:23" x14ac:dyDescent="0.3">
      <c r="B17" t="s">
        <v>13</v>
      </c>
      <c r="C17" s="3">
        <f>AVERAGE(C11:C16)</f>
        <v>0.79499999999999993</v>
      </c>
      <c r="E17" t="s">
        <v>13</v>
      </c>
      <c r="F17" s="3">
        <f>AVERAGE(F11:F16)</f>
        <v>0.8111666666666667</v>
      </c>
    </row>
    <row r="19" spans="1:23" ht="15.6" x14ac:dyDescent="0.35">
      <c r="A19">
        <v>2</v>
      </c>
      <c r="B19" s="10" t="s">
        <v>14</v>
      </c>
      <c r="C19" s="9"/>
      <c r="D19" s="9"/>
      <c r="E19" s="9"/>
      <c r="F19" s="9"/>
      <c r="G19" s="9"/>
      <c r="H19" s="9"/>
    </row>
    <row r="20" spans="1:23" x14ac:dyDescent="0.3">
      <c r="B20" t="s">
        <v>20</v>
      </c>
      <c r="C20" t="s">
        <v>18</v>
      </c>
      <c r="E20" t="s">
        <v>20</v>
      </c>
      <c r="F20" t="s">
        <v>19</v>
      </c>
    </row>
    <row r="21" spans="1:23" x14ac:dyDescent="0.3">
      <c r="B21" s="8">
        <v>1</v>
      </c>
      <c r="C21" s="3">
        <f>AVERAGE(C11,C12)/0.95</f>
        <v>0.78210526315789475</v>
      </c>
      <c r="E21" s="8">
        <v>1</v>
      </c>
      <c r="F21" s="3">
        <f>AVERAGE(F11,F12)/0.95</f>
        <v>0.89631578947368418</v>
      </c>
    </row>
    <row r="22" spans="1:23" x14ac:dyDescent="0.3">
      <c r="B22" s="8">
        <v>2</v>
      </c>
      <c r="C22" s="3">
        <f>AVERAGE(C13,C14)/0.95</f>
        <v>0.86526315789473685</v>
      </c>
      <c r="E22" s="8">
        <v>2</v>
      </c>
      <c r="F22" s="3">
        <f>AVERAGE(F13,F14)/0.95</f>
        <v>0.84526315789473683</v>
      </c>
    </row>
    <row r="23" spans="1:23" x14ac:dyDescent="0.3">
      <c r="B23" s="8">
        <v>3</v>
      </c>
      <c r="C23" s="3">
        <f>AVERAGE(C15,C16)/0.95</f>
        <v>0.86315789473684212</v>
      </c>
      <c r="E23" s="8">
        <v>3</v>
      </c>
      <c r="F23" s="3">
        <f>AVERAGE(F15,F16)/0.95</f>
        <v>0.82</v>
      </c>
    </row>
    <row r="24" spans="1:23" x14ac:dyDescent="0.3">
      <c r="B24" t="s">
        <v>13</v>
      </c>
      <c r="C24" s="3">
        <f>AVERAGE(C21:C23)</f>
        <v>0.83684210526315794</v>
      </c>
      <c r="E24" t="s">
        <v>13</v>
      </c>
      <c r="F24" s="3">
        <f>AVERAGE(F21:F23)</f>
        <v>0.85385964912280699</v>
      </c>
      <c r="U24" s="3"/>
      <c r="V24" s="3"/>
      <c r="W24" s="3"/>
    </row>
    <row r="25" spans="1:23" x14ac:dyDescent="0.3">
      <c r="U25" s="3"/>
      <c r="V25" s="3"/>
      <c r="W25" s="3"/>
    </row>
    <row r="26" spans="1:23" x14ac:dyDescent="0.3">
      <c r="P26" s="3"/>
    </row>
    <row r="27" spans="1:23" ht="15.6" x14ac:dyDescent="0.35">
      <c r="A27">
        <v>3</v>
      </c>
      <c r="B27" s="10" t="s">
        <v>26</v>
      </c>
      <c r="C27" s="9"/>
      <c r="D27" s="9"/>
      <c r="E27" s="9"/>
      <c r="F27" s="9"/>
      <c r="G27" s="9"/>
      <c r="H27" s="9"/>
      <c r="J27" s="10" t="s">
        <v>25</v>
      </c>
      <c r="K27" s="9"/>
      <c r="L27" s="9"/>
      <c r="M27" s="9"/>
      <c r="N27" s="9"/>
      <c r="O27" s="9"/>
    </row>
    <row r="28" spans="1:23" x14ac:dyDescent="0.3">
      <c r="B28" t="s">
        <v>20</v>
      </c>
      <c r="C28" t="s">
        <v>18</v>
      </c>
      <c r="F28" t="s">
        <v>20</v>
      </c>
      <c r="G28" t="s">
        <v>19</v>
      </c>
      <c r="J28" t="s">
        <v>1</v>
      </c>
      <c r="K28" t="s">
        <v>6</v>
      </c>
      <c r="N28" t="s">
        <v>1</v>
      </c>
      <c r="O28" t="s">
        <v>6</v>
      </c>
    </row>
    <row r="29" spans="1:23" x14ac:dyDescent="0.3">
      <c r="B29" t="s">
        <v>7</v>
      </c>
      <c r="C29" s="4">
        <f>K29*50</f>
        <v>9.25</v>
      </c>
      <c r="D29" s="4"/>
      <c r="F29" t="s">
        <v>8</v>
      </c>
      <c r="G29" s="4">
        <f>O29*50</f>
        <v>8.9600000000000009</v>
      </c>
      <c r="H29" s="4"/>
      <c r="J29" t="s">
        <v>7</v>
      </c>
      <c r="K29">
        <v>0.185</v>
      </c>
      <c r="L29" s="3"/>
      <c r="M29" s="4"/>
      <c r="N29" t="s">
        <v>8</v>
      </c>
      <c r="O29" s="3">
        <v>0.17920000000000003</v>
      </c>
    </row>
    <row r="30" spans="1:23" x14ac:dyDescent="0.3">
      <c r="B30" t="s">
        <v>9</v>
      </c>
      <c r="C30" s="4">
        <f>K30*50</f>
        <v>9.15</v>
      </c>
      <c r="D30" s="4"/>
      <c r="F30" t="s">
        <v>10</v>
      </c>
      <c r="G30" s="4">
        <f>O30*50</f>
        <v>9.08</v>
      </c>
      <c r="H30" s="4"/>
      <c r="J30" t="s">
        <v>9</v>
      </c>
      <c r="K30">
        <v>0.183</v>
      </c>
      <c r="L30" s="3"/>
      <c r="M30" s="4"/>
      <c r="N30" t="s">
        <v>10</v>
      </c>
      <c r="O30" s="3">
        <v>0.18160000000000001</v>
      </c>
    </row>
    <row r="31" spans="1:23" x14ac:dyDescent="0.3">
      <c r="B31" t="s">
        <v>13</v>
      </c>
      <c r="C31" s="4">
        <f>AVERAGE(C29:C30)</f>
        <v>9.1999999999999993</v>
      </c>
      <c r="D31" s="4"/>
      <c r="E31" s="3"/>
      <c r="F31" t="s">
        <v>13</v>
      </c>
      <c r="G31" s="4">
        <f>AVERAGE(G29:G30)</f>
        <v>9.02</v>
      </c>
      <c r="H31" s="4"/>
      <c r="M31" s="3"/>
      <c r="N31" s="3"/>
      <c r="O31" s="3"/>
    </row>
    <row r="33" spans="1:9" ht="15.6" x14ac:dyDescent="0.35">
      <c r="A33">
        <v>4</v>
      </c>
      <c r="B33" s="10" t="s">
        <v>46</v>
      </c>
      <c r="C33" s="9"/>
      <c r="D33" s="9"/>
      <c r="E33" s="9"/>
      <c r="F33" s="9"/>
      <c r="G33" s="9"/>
      <c r="H33" s="9"/>
    </row>
    <row r="34" spans="1:9" x14ac:dyDescent="0.3">
      <c r="B34" t="s">
        <v>20</v>
      </c>
      <c r="C34" t="s">
        <v>18</v>
      </c>
      <c r="E34" t="s">
        <v>20</v>
      </c>
      <c r="F34" t="s">
        <v>19</v>
      </c>
    </row>
    <row r="35" spans="1:9" x14ac:dyDescent="0.3">
      <c r="B35" s="8">
        <v>1</v>
      </c>
      <c r="C35" s="3">
        <f>C21*10</f>
        <v>7.8210526315789473</v>
      </c>
      <c r="E35" s="8">
        <v>1</v>
      </c>
      <c r="F35" s="3">
        <f>F21*10</f>
        <v>8.9631578947368418</v>
      </c>
      <c r="I35" s="3"/>
    </row>
    <row r="36" spans="1:9" x14ac:dyDescent="0.3">
      <c r="B36" s="8">
        <v>2</v>
      </c>
      <c r="C36" s="3">
        <f>C22*10</f>
        <v>8.6526315789473678</v>
      </c>
      <c r="E36" s="8">
        <v>2</v>
      </c>
      <c r="F36" s="3">
        <f>F22*10</f>
        <v>8.4526315789473685</v>
      </c>
      <c r="H36" s="5"/>
    </row>
    <row r="37" spans="1:9" x14ac:dyDescent="0.3">
      <c r="B37" s="8">
        <v>3</v>
      </c>
      <c r="C37" s="3">
        <f>C23*10</f>
        <v>8.6315789473684212</v>
      </c>
      <c r="E37" s="8">
        <v>3</v>
      </c>
      <c r="F37" s="3">
        <f>F23*10</f>
        <v>8.1999999999999993</v>
      </c>
      <c r="H37" s="3"/>
    </row>
    <row r="38" spans="1:9" x14ac:dyDescent="0.3">
      <c r="B38" t="s">
        <v>13</v>
      </c>
      <c r="C38" s="3">
        <f>AVERAGE(C35:C37)</f>
        <v>8.3684210526315788</v>
      </c>
      <c r="E38" t="s">
        <v>13</v>
      </c>
      <c r="F38" s="3">
        <f>AVERAGE(F35:F37)</f>
        <v>8.5385964912280699</v>
      </c>
    </row>
    <row r="40" spans="1:9" x14ac:dyDescent="0.3">
      <c r="A40">
        <v>5</v>
      </c>
      <c r="B40" s="9" t="s">
        <v>27</v>
      </c>
      <c r="C40" s="9"/>
      <c r="D40" s="9"/>
      <c r="E40" s="9"/>
      <c r="F40" s="9"/>
      <c r="G40" s="9"/>
      <c r="H40" s="9"/>
    </row>
    <row r="41" spans="1:9" x14ac:dyDescent="0.3">
      <c r="B41" t="s">
        <v>20</v>
      </c>
      <c r="C41" t="s">
        <v>18</v>
      </c>
      <c r="E41" t="s">
        <v>20</v>
      </c>
      <c r="F41" t="s">
        <v>19</v>
      </c>
    </row>
    <row r="42" spans="1:9" x14ac:dyDescent="0.3">
      <c r="B42" s="8">
        <v>1</v>
      </c>
      <c r="C42" s="4">
        <f>(1-(C35/C31))*100</f>
        <v>14.988558352402737</v>
      </c>
      <c r="E42" s="8">
        <v>1</v>
      </c>
      <c r="F42" s="4">
        <f>(1-(F35/G31))*100</f>
        <v>0.63017855058933314</v>
      </c>
    </row>
    <row r="43" spans="1:9" x14ac:dyDescent="0.3">
      <c r="B43" s="8">
        <v>2</v>
      </c>
      <c r="C43" s="4">
        <f>(1-(C36/C31))*100</f>
        <v>5.9496567505720854</v>
      </c>
      <c r="E43" s="8">
        <v>2</v>
      </c>
      <c r="F43" s="4">
        <f>(1-(F36/G31))*100</f>
        <v>6.2901155327342639</v>
      </c>
    </row>
    <row r="44" spans="1:9" x14ac:dyDescent="0.3">
      <c r="B44" s="8">
        <v>3</v>
      </c>
      <c r="C44" s="4">
        <f>(1-(C37/C31))*100</f>
        <v>6.1784897025171537</v>
      </c>
      <c r="E44" s="8">
        <v>3</v>
      </c>
      <c r="F44" s="4">
        <f>(1-(F37/G31))*100</f>
        <v>9.0909090909090935</v>
      </c>
    </row>
    <row r="45" spans="1:9" x14ac:dyDescent="0.3">
      <c r="B45" t="s">
        <v>13</v>
      </c>
      <c r="C45" s="4">
        <f>AVERAGE(C42:C44)</f>
        <v>9.0389016018306592</v>
      </c>
      <c r="E45" t="s">
        <v>13</v>
      </c>
      <c r="F45" s="4">
        <f>(1-(F38/G31))*100</f>
        <v>5.3370677247442373</v>
      </c>
    </row>
    <row r="47" spans="1:9" x14ac:dyDescent="0.3">
      <c r="B47" t="s">
        <v>13</v>
      </c>
      <c r="C47" s="6">
        <f>AVERAGE(C45,F45)</f>
        <v>7.1879846632874482</v>
      </c>
    </row>
    <row r="48" spans="1:9" x14ac:dyDescent="0.3">
      <c r="B48" s="5" t="s">
        <v>11</v>
      </c>
      <c r="C48" s="2">
        <f>_xlfn.STDEV.S(C45,F45)</f>
        <v>2.6175918373138969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94513D-4A4E-4689-8966-6B77266E12C8}">
  <dimension ref="A1:W48"/>
  <sheetViews>
    <sheetView workbookViewId="0">
      <selection activeCell="O14" sqref="O14"/>
    </sheetView>
  </sheetViews>
  <sheetFormatPr defaultRowHeight="14.4" x14ac:dyDescent="0.3"/>
  <cols>
    <col min="2" max="2" width="9.6640625" customWidth="1"/>
    <col min="3" max="3" width="10.44140625" bestFit="1" customWidth="1"/>
    <col min="5" max="5" width="9.77734375" customWidth="1"/>
  </cols>
  <sheetData>
    <row r="1" spans="1:12" ht="20.399999999999999" thickBot="1" x14ac:dyDescent="0.45">
      <c r="B1" s="11" t="s">
        <v>21</v>
      </c>
      <c r="C1" s="11"/>
      <c r="D1" s="11"/>
      <c r="E1" s="11"/>
      <c r="F1" s="11"/>
      <c r="G1" s="11"/>
      <c r="H1" s="11"/>
    </row>
    <row r="2" spans="1:12" ht="15" thickTop="1" x14ac:dyDescent="0.3">
      <c r="B2" s="21" t="s">
        <v>24</v>
      </c>
      <c r="C2" s="21"/>
      <c r="E2" s="22" t="s">
        <v>47</v>
      </c>
      <c r="F2" s="18"/>
    </row>
    <row r="3" spans="1:12" x14ac:dyDescent="0.3">
      <c r="B3" s="16" t="s">
        <v>18</v>
      </c>
      <c r="C3" s="16" t="s">
        <v>19</v>
      </c>
      <c r="E3" s="18" t="s">
        <v>22</v>
      </c>
      <c r="F3" s="18" t="s">
        <v>43</v>
      </c>
    </row>
    <row r="4" spans="1:12" x14ac:dyDescent="0.3">
      <c r="B4" s="17">
        <f>C45</f>
        <v>42.17708012721863</v>
      </c>
      <c r="C4" s="17">
        <f>F45</f>
        <v>35.774598591241201</v>
      </c>
      <c r="E4" s="19">
        <f>C47</f>
        <v>38.975839359229916</v>
      </c>
      <c r="F4" s="19">
        <f>C48</f>
        <v>4.5272381105113029</v>
      </c>
    </row>
    <row r="5" spans="1:12" x14ac:dyDescent="0.3">
      <c r="C5" s="4"/>
    </row>
    <row r="6" spans="1:12" ht="20.399999999999999" thickBot="1" x14ac:dyDescent="0.45">
      <c r="B6" s="11" t="s">
        <v>23</v>
      </c>
      <c r="C6" s="11"/>
      <c r="D6" s="11"/>
      <c r="E6" s="11"/>
      <c r="F6" s="11"/>
      <c r="G6" s="11"/>
      <c r="H6" s="11"/>
    </row>
    <row r="7" spans="1:12" ht="15" thickTop="1" x14ac:dyDescent="0.3"/>
    <row r="8" spans="1:12" ht="18" thickBot="1" x14ac:dyDescent="0.4">
      <c r="B8" s="1" t="s">
        <v>0</v>
      </c>
      <c r="C8" s="1"/>
      <c r="D8" s="1"/>
      <c r="E8" s="1"/>
      <c r="F8" s="1"/>
      <c r="G8" s="1"/>
      <c r="H8" s="1"/>
    </row>
    <row r="9" spans="1:12" ht="16.2" thickTop="1" x14ac:dyDescent="0.35">
      <c r="A9">
        <v>1</v>
      </c>
      <c r="B9" s="10" t="s">
        <v>17</v>
      </c>
      <c r="C9" s="9"/>
      <c r="D9" s="9"/>
      <c r="E9" s="9"/>
      <c r="F9" s="9"/>
      <c r="G9" s="9"/>
      <c r="H9" s="9"/>
      <c r="L9" s="2"/>
    </row>
    <row r="10" spans="1:12" x14ac:dyDescent="0.3">
      <c r="B10" t="s">
        <v>20</v>
      </c>
      <c r="C10" t="s">
        <v>18</v>
      </c>
      <c r="E10" t="s">
        <v>20</v>
      </c>
      <c r="F10" t="s">
        <v>19</v>
      </c>
    </row>
    <row r="11" spans="1:12" x14ac:dyDescent="0.3">
      <c r="B11" t="s">
        <v>2</v>
      </c>
      <c r="C11">
        <v>0.54800000000000004</v>
      </c>
      <c r="E11" t="s">
        <v>2</v>
      </c>
      <c r="F11">
        <v>0.58399999999999996</v>
      </c>
    </row>
    <row r="12" spans="1:12" x14ac:dyDescent="0.3">
      <c r="B12" t="s">
        <v>4</v>
      </c>
      <c r="C12">
        <v>0.41899999999999998</v>
      </c>
      <c r="E12" t="s">
        <v>4</v>
      </c>
      <c r="F12">
        <v>0.64600000000000002</v>
      </c>
      <c r="I12" s="3"/>
      <c r="J12" s="3"/>
      <c r="K12" s="3"/>
      <c r="L12" s="3"/>
    </row>
    <row r="13" spans="1:12" x14ac:dyDescent="0.3">
      <c r="B13" t="s">
        <v>3</v>
      </c>
      <c r="C13">
        <v>0.55400000000000005</v>
      </c>
      <c r="E13" t="s">
        <v>3</v>
      </c>
      <c r="F13">
        <v>0.60199999999999998</v>
      </c>
      <c r="I13" s="3"/>
      <c r="J13" s="3"/>
      <c r="K13" s="3"/>
      <c r="L13" s="3"/>
    </row>
    <row r="14" spans="1:12" x14ac:dyDescent="0.3">
      <c r="B14" t="s">
        <v>5</v>
      </c>
      <c r="C14">
        <v>0.45200000000000001</v>
      </c>
      <c r="E14" t="s">
        <v>5</v>
      </c>
      <c r="F14">
        <v>0.58299999999999996</v>
      </c>
      <c r="I14" s="3"/>
      <c r="J14" s="3"/>
      <c r="K14" s="3"/>
      <c r="L14" s="3"/>
    </row>
    <row r="15" spans="1:12" x14ac:dyDescent="0.3">
      <c r="B15" t="s">
        <v>15</v>
      </c>
      <c r="C15">
        <v>0.41599999999999998</v>
      </c>
      <c r="E15" t="s">
        <v>15</v>
      </c>
      <c r="F15">
        <v>0.61899999999999999</v>
      </c>
      <c r="I15" s="3"/>
      <c r="J15" s="3"/>
      <c r="K15" s="3"/>
      <c r="L15" s="3"/>
    </row>
    <row r="16" spans="1:12" x14ac:dyDescent="0.3">
      <c r="B16" t="s">
        <v>16</v>
      </c>
      <c r="C16">
        <v>0.42899999999999999</v>
      </c>
      <c r="E16" t="s">
        <v>16</v>
      </c>
      <c r="F16">
        <v>0.63600000000000001</v>
      </c>
      <c r="I16" s="3"/>
      <c r="J16" s="3"/>
      <c r="K16" s="3"/>
      <c r="L16" s="3"/>
    </row>
    <row r="17" spans="1:23" x14ac:dyDescent="0.3">
      <c r="B17" t="s">
        <v>13</v>
      </c>
      <c r="C17" s="3">
        <f>AVERAGE(C11:C16)</f>
        <v>0.46966666666666668</v>
      </c>
      <c r="E17" t="s">
        <v>13</v>
      </c>
      <c r="F17" s="3">
        <f>AVERAGE(F11:F16)</f>
        <v>0.61166666666666669</v>
      </c>
    </row>
    <row r="19" spans="1:23" ht="15.6" x14ac:dyDescent="0.35">
      <c r="A19">
        <v>2</v>
      </c>
      <c r="B19" s="10" t="s">
        <v>14</v>
      </c>
      <c r="C19" s="9"/>
      <c r="D19" s="9"/>
      <c r="E19" s="9"/>
      <c r="F19" s="9"/>
      <c r="G19" s="9"/>
      <c r="H19" s="9"/>
    </row>
    <row r="20" spans="1:23" x14ac:dyDescent="0.3">
      <c r="B20" t="s">
        <v>20</v>
      </c>
      <c r="C20" t="s">
        <v>18</v>
      </c>
      <c r="E20" t="s">
        <v>20</v>
      </c>
      <c r="F20" t="s">
        <v>19</v>
      </c>
    </row>
    <row r="21" spans="1:23" x14ac:dyDescent="0.3">
      <c r="B21" s="8">
        <v>1</v>
      </c>
      <c r="C21" s="3">
        <f>AVERAGE(C11,C12)/0.95</f>
        <v>0.5089473684210527</v>
      </c>
      <c r="E21" s="8">
        <v>1</v>
      </c>
      <c r="F21" s="3">
        <f>AVERAGE(F11,F12)/0.95</f>
        <v>0.64736842105263159</v>
      </c>
    </row>
    <row r="22" spans="1:23" x14ac:dyDescent="0.3">
      <c r="B22" s="8">
        <v>2</v>
      </c>
      <c r="C22" s="3">
        <f>AVERAGE(C13,C14)/0.95</f>
        <v>0.52947368421052632</v>
      </c>
      <c r="E22" s="8">
        <v>2</v>
      </c>
      <c r="F22" s="3">
        <f>AVERAGE(F13,F14)/0.95</f>
        <v>0.62368421052631584</v>
      </c>
    </row>
    <row r="23" spans="1:23" x14ac:dyDescent="0.3">
      <c r="B23" s="8">
        <v>3</v>
      </c>
      <c r="C23" s="3">
        <f>AVERAGE(C15,C16)/0.95</f>
        <v>0.44473684210526315</v>
      </c>
      <c r="E23" s="8">
        <v>3</v>
      </c>
      <c r="F23" s="3">
        <f>AVERAGE(F15,F16)/0.95</f>
        <v>0.66052631578947363</v>
      </c>
    </row>
    <row r="24" spans="1:23" x14ac:dyDescent="0.3">
      <c r="B24" t="s">
        <v>13</v>
      </c>
      <c r="C24" s="3">
        <f>AVERAGE(C21:C23)</f>
        <v>0.49438596491228076</v>
      </c>
      <c r="E24" t="s">
        <v>13</v>
      </c>
      <c r="F24" s="3">
        <f>AVERAGE(F21:F23)</f>
        <v>0.64385964912280702</v>
      </c>
      <c r="U24" s="3"/>
      <c r="V24" s="3"/>
      <c r="W24" s="3"/>
    </row>
    <row r="25" spans="1:23" x14ac:dyDescent="0.3">
      <c r="U25" s="3"/>
      <c r="V25" s="3"/>
      <c r="W25" s="3"/>
    </row>
    <row r="26" spans="1:23" x14ac:dyDescent="0.3">
      <c r="P26" s="3"/>
    </row>
    <row r="27" spans="1:23" ht="15.6" x14ac:dyDescent="0.35">
      <c r="A27">
        <v>3</v>
      </c>
      <c r="B27" s="10" t="s">
        <v>26</v>
      </c>
      <c r="C27" s="9"/>
      <c r="D27" s="9"/>
      <c r="E27" s="9"/>
      <c r="F27" s="9"/>
      <c r="G27" s="9"/>
      <c r="H27" s="9"/>
      <c r="J27" s="10" t="s">
        <v>25</v>
      </c>
      <c r="K27" s="9"/>
      <c r="L27" s="9"/>
      <c r="M27" s="9"/>
      <c r="N27" s="9"/>
      <c r="O27" s="9"/>
    </row>
    <row r="28" spans="1:23" x14ac:dyDescent="0.3">
      <c r="B28" t="s">
        <v>20</v>
      </c>
      <c r="C28" t="s">
        <v>18</v>
      </c>
      <c r="F28" t="s">
        <v>20</v>
      </c>
      <c r="G28" t="s">
        <v>19</v>
      </c>
      <c r="J28" t="s">
        <v>1</v>
      </c>
      <c r="K28" t="s">
        <v>6</v>
      </c>
      <c r="N28" t="s">
        <v>1</v>
      </c>
      <c r="O28" t="s">
        <v>6</v>
      </c>
    </row>
    <row r="29" spans="1:23" x14ac:dyDescent="0.3">
      <c r="B29" t="s">
        <v>7</v>
      </c>
      <c r="C29" s="4">
        <f>K29*50</f>
        <v>8.6</v>
      </c>
      <c r="D29" s="4"/>
      <c r="F29" t="s">
        <v>8</v>
      </c>
      <c r="G29" s="4">
        <f>O29*50</f>
        <v>10.100000000000001</v>
      </c>
      <c r="H29" s="4"/>
      <c r="J29" t="s">
        <v>7</v>
      </c>
      <c r="K29">
        <v>0.17199999999999999</v>
      </c>
      <c r="L29" s="3"/>
      <c r="M29" s="4"/>
      <c r="N29" t="s">
        <v>8</v>
      </c>
      <c r="O29" s="3">
        <v>0.20200000000000001</v>
      </c>
    </row>
    <row r="30" spans="1:23" x14ac:dyDescent="0.3">
      <c r="B30" t="s">
        <v>9</v>
      </c>
      <c r="C30" s="4">
        <f>K30*50</f>
        <v>8.5</v>
      </c>
      <c r="D30" s="4"/>
      <c r="F30" t="s">
        <v>10</v>
      </c>
      <c r="G30" s="4">
        <f>O30*50</f>
        <v>9.9500000000000011</v>
      </c>
      <c r="H30" s="4"/>
      <c r="J30" t="s">
        <v>9</v>
      </c>
      <c r="K30">
        <v>0.17</v>
      </c>
      <c r="L30" s="3"/>
      <c r="M30" s="4"/>
      <c r="N30" t="s">
        <v>10</v>
      </c>
      <c r="O30" s="3">
        <v>0.19900000000000001</v>
      </c>
    </row>
    <row r="31" spans="1:23" x14ac:dyDescent="0.3">
      <c r="B31" t="s">
        <v>13</v>
      </c>
      <c r="C31" s="4">
        <f>AVERAGE(C29:C30)</f>
        <v>8.5500000000000007</v>
      </c>
      <c r="D31" s="4"/>
      <c r="E31" s="3"/>
      <c r="F31" t="s">
        <v>13</v>
      </c>
      <c r="G31" s="4">
        <f>AVERAGE(G29:G30)</f>
        <v>10.025000000000002</v>
      </c>
      <c r="H31" s="4"/>
      <c r="M31" s="3"/>
      <c r="N31" s="3"/>
      <c r="O31" s="3"/>
    </row>
    <row r="33" spans="1:9" ht="15.6" x14ac:dyDescent="0.35">
      <c r="A33">
        <v>4</v>
      </c>
      <c r="B33" s="10" t="s">
        <v>46</v>
      </c>
      <c r="C33" s="9"/>
      <c r="D33" s="9"/>
      <c r="E33" s="9"/>
      <c r="F33" s="9"/>
      <c r="G33" s="9"/>
      <c r="H33" s="9"/>
    </row>
    <row r="34" spans="1:9" x14ac:dyDescent="0.3">
      <c r="B34" t="s">
        <v>20</v>
      </c>
      <c r="C34" t="s">
        <v>18</v>
      </c>
      <c r="E34" t="s">
        <v>20</v>
      </c>
      <c r="F34" t="s">
        <v>19</v>
      </c>
    </row>
    <row r="35" spans="1:9" x14ac:dyDescent="0.3">
      <c r="B35" s="8">
        <v>1</v>
      </c>
      <c r="C35" s="3">
        <f>C21*10</f>
        <v>5.0894736842105273</v>
      </c>
      <c r="E35" s="8">
        <v>1</v>
      </c>
      <c r="F35" s="3">
        <f>F21*10</f>
        <v>6.4736842105263159</v>
      </c>
      <c r="I35" s="3"/>
    </row>
    <row r="36" spans="1:9" x14ac:dyDescent="0.3">
      <c r="B36" s="8">
        <v>2</v>
      </c>
      <c r="C36" s="3">
        <f>C22*10</f>
        <v>5.2947368421052632</v>
      </c>
      <c r="E36" s="8">
        <v>2</v>
      </c>
      <c r="F36" s="3">
        <f>F22*10</f>
        <v>6.2368421052631584</v>
      </c>
      <c r="H36" s="5"/>
    </row>
    <row r="37" spans="1:9" x14ac:dyDescent="0.3">
      <c r="B37" s="8">
        <v>3</v>
      </c>
      <c r="C37" s="3">
        <f>C23*10</f>
        <v>4.4473684210526319</v>
      </c>
      <c r="E37" s="8">
        <v>3</v>
      </c>
      <c r="F37" s="3">
        <f>F23*10</f>
        <v>6.6052631578947363</v>
      </c>
      <c r="H37" s="3"/>
    </row>
    <row r="38" spans="1:9" x14ac:dyDescent="0.3">
      <c r="B38" t="s">
        <v>13</v>
      </c>
      <c r="C38" s="3">
        <f>AVERAGE(C35:C37)</f>
        <v>4.9438596491228077</v>
      </c>
      <c r="E38" t="s">
        <v>13</v>
      </c>
      <c r="F38" s="3">
        <f>AVERAGE(F35:F37)</f>
        <v>6.4385964912280711</v>
      </c>
    </row>
    <row r="40" spans="1:9" x14ac:dyDescent="0.3">
      <c r="A40">
        <v>5</v>
      </c>
      <c r="B40" s="9" t="s">
        <v>27</v>
      </c>
      <c r="C40" s="9"/>
      <c r="D40" s="9"/>
      <c r="E40" s="9"/>
      <c r="F40" s="9"/>
      <c r="G40" s="9"/>
      <c r="H40" s="9"/>
    </row>
    <row r="41" spans="1:9" x14ac:dyDescent="0.3">
      <c r="B41" t="s">
        <v>20</v>
      </c>
      <c r="C41" t="s">
        <v>18</v>
      </c>
      <c r="E41" t="s">
        <v>20</v>
      </c>
      <c r="F41" t="s">
        <v>19</v>
      </c>
    </row>
    <row r="42" spans="1:9" x14ac:dyDescent="0.3">
      <c r="B42" s="8">
        <v>1</v>
      </c>
      <c r="C42" s="4">
        <f>(1-(C35/C31))*100</f>
        <v>40.473991997537695</v>
      </c>
      <c r="E42" s="8">
        <v>1</v>
      </c>
      <c r="F42" s="4">
        <f>(1-(F35/G31))*100</f>
        <v>35.424596403727534</v>
      </c>
    </row>
    <row r="43" spans="1:9" x14ac:dyDescent="0.3">
      <c r="B43" s="8">
        <v>2</v>
      </c>
      <c r="C43" s="4">
        <f>(1-(C36/C31))*100</f>
        <v>38.073253308710377</v>
      </c>
      <c r="E43" s="8">
        <v>2</v>
      </c>
      <c r="F43" s="4">
        <f>(1-(F36/G31))*100</f>
        <v>37.78711116944482</v>
      </c>
    </row>
    <row r="44" spans="1:9" x14ac:dyDescent="0.3">
      <c r="B44" s="8">
        <v>3</v>
      </c>
      <c r="C44" s="4">
        <f>(1-(C37/C31))*100</f>
        <v>47.983995075407812</v>
      </c>
      <c r="E44" s="8">
        <v>3</v>
      </c>
      <c r="F44" s="4">
        <f>(1-(F37/G31))*100</f>
        <v>34.11208820055127</v>
      </c>
    </row>
    <row r="45" spans="1:9" x14ac:dyDescent="0.3">
      <c r="B45" t="s">
        <v>13</v>
      </c>
      <c r="C45" s="4">
        <f>AVERAGE(C42:C44)</f>
        <v>42.17708012721863</v>
      </c>
      <c r="E45" t="s">
        <v>13</v>
      </c>
      <c r="F45" s="4">
        <f>(1-(F38/G31))*100</f>
        <v>35.774598591241201</v>
      </c>
    </row>
    <row r="47" spans="1:9" x14ac:dyDescent="0.3">
      <c r="B47" t="s">
        <v>13</v>
      </c>
      <c r="C47" s="6">
        <f>AVERAGE(C45,F45)</f>
        <v>38.975839359229916</v>
      </c>
    </row>
    <row r="48" spans="1:9" x14ac:dyDescent="0.3">
      <c r="B48" s="5" t="s">
        <v>11</v>
      </c>
      <c r="C48" s="2">
        <f>_xlfn.STDEV.S(C45,F45)</f>
        <v>4.5272381105113029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4E619E-CF6C-4439-BF28-CEB2D584B7AB}">
  <dimension ref="A1:AE52"/>
  <sheetViews>
    <sheetView zoomScale="78" zoomScaleNormal="55" workbookViewId="0">
      <selection activeCell="I42" sqref="I42"/>
    </sheetView>
  </sheetViews>
  <sheetFormatPr defaultRowHeight="14.4" x14ac:dyDescent="0.3"/>
  <cols>
    <col min="2" max="2" width="9.6640625" customWidth="1"/>
    <col min="3" max="3" width="10.44140625" bestFit="1" customWidth="1"/>
    <col min="5" max="5" width="9.77734375" customWidth="1"/>
  </cols>
  <sheetData>
    <row r="1" spans="1:28" ht="20.399999999999999" thickBot="1" x14ac:dyDescent="0.45">
      <c r="B1" s="11" t="s">
        <v>21</v>
      </c>
      <c r="C1" s="11"/>
      <c r="D1" s="11"/>
      <c r="E1" s="11"/>
      <c r="F1" s="11"/>
      <c r="G1" s="11"/>
      <c r="H1" s="11"/>
    </row>
    <row r="2" spans="1:28" ht="15" thickTop="1" x14ac:dyDescent="0.3">
      <c r="B2" s="16"/>
      <c r="C2" s="21" t="s">
        <v>24</v>
      </c>
      <c r="D2" s="16"/>
      <c r="F2" s="22" t="s">
        <v>47</v>
      </c>
      <c r="G2" s="18"/>
    </row>
    <row r="3" spans="1:28" x14ac:dyDescent="0.3">
      <c r="B3" s="16"/>
      <c r="C3" s="16" t="s">
        <v>18</v>
      </c>
      <c r="D3" s="16" t="s">
        <v>19</v>
      </c>
      <c r="F3" s="18" t="s">
        <v>22</v>
      </c>
      <c r="G3" s="18" t="s">
        <v>43</v>
      </c>
    </row>
    <row r="4" spans="1:28" x14ac:dyDescent="0.3">
      <c r="B4" s="16" t="s">
        <v>0</v>
      </c>
      <c r="C4" s="17">
        <f>C49</f>
        <v>2.1612001017035274</v>
      </c>
      <c r="D4" s="17">
        <f>F49</f>
        <v>6.1314302705917427</v>
      </c>
      <c r="F4" s="19">
        <f>C51</f>
        <v>4.1463151861476355</v>
      </c>
      <c r="G4" s="19">
        <f>C52</f>
        <v>2.8073766752922675</v>
      </c>
    </row>
    <row r="5" spans="1:28" x14ac:dyDescent="0.3">
      <c r="B5" s="16" t="s">
        <v>12</v>
      </c>
      <c r="C5" s="17">
        <f>S49</f>
        <v>3.4033170357587719</v>
      </c>
      <c r="D5" s="17">
        <f>V49</f>
        <v>0.37453183520597122</v>
      </c>
      <c r="F5" s="19">
        <f>S51</f>
        <v>1.8889244354823715</v>
      </c>
      <c r="G5" s="20">
        <f>S52</f>
        <v>2.1416745540683424</v>
      </c>
    </row>
    <row r="10" spans="1:28" ht="20.399999999999999" thickBot="1" x14ac:dyDescent="0.45">
      <c r="B10" s="11" t="s">
        <v>23</v>
      </c>
      <c r="C10" s="11"/>
      <c r="D10" s="11"/>
      <c r="E10" s="11"/>
      <c r="F10" s="11"/>
      <c r="G10" s="11"/>
      <c r="H10" s="11"/>
    </row>
    <row r="11" spans="1:28" ht="15" thickTop="1" x14ac:dyDescent="0.3"/>
    <row r="12" spans="1:28" ht="18" thickBot="1" x14ac:dyDescent="0.4">
      <c r="B12" s="1" t="s">
        <v>0</v>
      </c>
      <c r="C12" s="1"/>
      <c r="D12" s="1"/>
      <c r="E12" s="1"/>
      <c r="F12" s="1"/>
      <c r="G12" s="1"/>
      <c r="H12" s="1"/>
      <c r="R12" s="1" t="s">
        <v>12</v>
      </c>
      <c r="S12" s="1"/>
      <c r="T12" s="1"/>
      <c r="U12" s="1"/>
      <c r="V12" s="1"/>
      <c r="W12" s="1"/>
      <c r="X12" s="1"/>
    </row>
    <row r="13" spans="1:28" ht="16.2" thickTop="1" x14ac:dyDescent="0.35">
      <c r="A13">
        <v>1</v>
      </c>
      <c r="B13" s="10" t="s">
        <v>17</v>
      </c>
      <c r="C13" s="9"/>
      <c r="D13" s="9"/>
      <c r="E13" s="9"/>
      <c r="F13" s="9"/>
      <c r="G13" s="9"/>
      <c r="H13" s="9"/>
      <c r="L13" s="2"/>
      <c r="Q13">
        <v>1</v>
      </c>
      <c r="R13" s="10" t="s">
        <v>17</v>
      </c>
      <c r="S13" s="9"/>
      <c r="T13" s="9"/>
      <c r="U13" s="9"/>
      <c r="V13" s="9"/>
      <c r="W13" s="9"/>
      <c r="X13" s="9"/>
      <c r="AB13" s="2"/>
    </row>
    <row r="14" spans="1:28" x14ac:dyDescent="0.3">
      <c r="B14" t="s">
        <v>20</v>
      </c>
      <c r="C14" t="s">
        <v>18</v>
      </c>
      <c r="E14" t="s">
        <v>20</v>
      </c>
      <c r="F14" t="s">
        <v>19</v>
      </c>
      <c r="R14" t="s">
        <v>20</v>
      </c>
      <c r="S14" t="s">
        <v>18</v>
      </c>
      <c r="U14" t="s">
        <v>20</v>
      </c>
      <c r="V14" t="s">
        <v>19</v>
      </c>
    </row>
    <row r="15" spans="1:28" x14ac:dyDescent="0.3">
      <c r="B15" t="s">
        <v>2</v>
      </c>
      <c r="C15">
        <v>1.087</v>
      </c>
      <c r="E15" t="s">
        <v>2</v>
      </c>
      <c r="F15">
        <v>0.66200000000000003</v>
      </c>
      <c r="R15" t="s">
        <v>2</v>
      </c>
      <c r="S15">
        <v>0.872</v>
      </c>
      <c r="U15" t="s">
        <v>2</v>
      </c>
      <c r="V15">
        <v>0.82099999999999995</v>
      </c>
    </row>
    <row r="16" spans="1:28" x14ac:dyDescent="0.3">
      <c r="B16" t="s">
        <v>4</v>
      </c>
      <c r="C16">
        <v>1.0960000000000001</v>
      </c>
      <c r="E16" t="s">
        <v>4</v>
      </c>
      <c r="F16">
        <v>0.68899999999999995</v>
      </c>
      <c r="I16" s="3"/>
      <c r="J16" s="3"/>
      <c r="K16" s="3"/>
      <c r="L16" s="3"/>
      <c r="R16" t="s">
        <v>4</v>
      </c>
      <c r="S16">
        <v>0.874</v>
      </c>
      <c r="U16" t="s">
        <v>4</v>
      </c>
      <c r="V16">
        <v>0.81699999999999995</v>
      </c>
      <c r="Y16" s="3"/>
      <c r="Z16" s="3"/>
      <c r="AA16" s="3"/>
      <c r="AB16" s="3"/>
    </row>
    <row r="17" spans="1:31" x14ac:dyDescent="0.3">
      <c r="B17" t="s">
        <v>3</v>
      </c>
      <c r="C17">
        <v>1.032</v>
      </c>
      <c r="E17" t="s">
        <v>3</v>
      </c>
      <c r="F17">
        <v>0.69399999999999995</v>
      </c>
      <c r="I17" s="3"/>
      <c r="J17" s="3"/>
      <c r="K17" s="3"/>
      <c r="L17" s="3"/>
      <c r="R17" t="s">
        <v>3</v>
      </c>
      <c r="S17">
        <v>0.80800000000000005</v>
      </c>
      <c r="U17" t="s">
        <v>3</v>
      </c>
      <c r="V17">
        <v>0.85099999999999998</v>
      </c>
      <c r="Y17" s="3"/>
      <c r="Z17" s="3"/>
      <c r="AA17" s="3"/>
      <c r="AB17" s="3"/>
    </row>
    <row r="18" spans="1:31" x14ac:dyDescent="0.3">
      <c r="B18" t="s">
        <v>5</v>
      </c>
      <c r="C18">
        <v>1.196</v>
      </c>
      <c r="E18" t="s">
        <v>5</v>
      </c>
      <c r="F18">
        <v>0.66200000000000003</v>
      </c>
      <c r="I18" s="3"/>
      <c r="J18" s="3"/>
      <c r="K18" s="3"/>
      <c r="L18" s="3"/>
      <c r="R18" t="s">
        <v>5</v>
      </c>
      <c r="S18">
        <v>0.80200000000000005</v>
      </c>
      <c r="U18" t="s">
        <v>5</v>
      </c>
      <c r="V18">
        <v>0.89600000000000002</v>
      </c>
      <c r="Y18" s="3"/>
      <c r="Z18" s="3"/>
      <c r="AA18" s="3"/>
      <c r="AB18" s="3"/>
    </row>
    <row r="19" spans="1:31" x14ac:dyDescent="0.3">
      <c r="B19" t="s">
        <v>15</v>
      </c>
      <c r="C19">
        <v>1.2170000000000001</v>
      </c>
      <c r="E19" t="s">
        <v>15</v>
      </c>
      <c r="F19">
        <v>0.621</v>
      </c>
      <c r="I19" s="3"/>
      <c r="J19" s="3"/>
      <c r="K19" s="3"/>
      <c r="L19" s="3"/>
      <c r="R19" t="s">
        <v>15</v>
      </c>
      <c r="S19">
        <v>0.81399999999999995</v>
      </c>
      <c r="U19" t="s">
        <v>15</v>
      </c>
      <c r="V19">
        <v>0.81</v>
      </c>
      <c r="Y19" s="3"/>
      <c r="Z19" s="3"/>
      <c r="AA19" s="3"/>
      <c r="AB19" s="3"/>
    </row>
    <row r="20" spans="1:31" x14ac:dyDescent="0.3">
      <c r="B20" t="s">
        <v>16</v>
      </c>
      <c r="C20">
        <v>1.1060000000000001</v>
      </c>
      <c r="E20" t="s">
        <v>16</v>
      </c>
      <c r="F20">
        <v>0.61799999999999999</v>
      </c>
      <c r="I20" s="3"/>
      <c r="J20" s="3"/>
      <c r="K20" s="3"/>
      <c r="L20" s="3"/>
      <c r="R20" t="s">
        <v>16</v>
      </c>
      <c r="S20">
        <v>0.80800000000000005</v>
      </c>
      <c r="U20" t="s">
        <v>16</v>
      </c>
      <c r="V20">
        <v>0.85899999999999999</v>
      </c>
      <c r="Y20" s="3"/>
      <c r="Z20" s="3"/>
      <c r="AA20" s="3"/>
      <c r="AB20" s="3"/>
    </row>
    <row r="21" spans="1:31" x14ac:dyDescent="0.3">
      <c r="B21" t="s">
        <v>13</v>
      </c>
      <c r="C21" s="3">
        <f>AVERAGE(C15:C20)</f>
        <v>1.1223333333333334</v>
      </c>
      <c r="E21" t="s">
        <v>13</v>
      </c>
      <c r="F21" s="3">
        <f>AVERAGE(F15:F20)</f>
        <v>0.65766666666666662</v>
      </c>
      <c r="R21" t="s">
        <v>13</v>
      </c>
      <c r="S21" s="3">
        <f>AVERAGE(S15:S20)</f>
        <v>0.82966666666666666</v>
      </c>
      <c r="U21" t="s">
        <v>13</v>
      </c>
      <c r="V21" s="3">
        <f>AVERAGE(V15:V20)</f>
        <v>0.84233333333333338</v>
      </c>
    </row>
    <row r="23" spans="1:31" ht="15.6" x14ac:dyDescent="0.35">
      <c r="A23">
        <v>2</v>
      </c>
      <c r="B23" s="10" t="s">
        <v>14</v>
      </c>
      <c r="C23" s="9"/>
      <c r="D23" s="9"/>
      <c r="E23" s="9"/>
      <c r="F23" s="9"/>
      <c r="G23" s="9"/>
      <c r="H23" s="9"/>
      <c r="Q23">
        <v>2</v>
      </c>
      <c r="R23" s="10" t="s">
        <v>14</v>
      </c>
      <c r="S23" s="9"/>
      <c r="T23" s="9"/>
      <c r="U23" s="9"/>
      <c r="V23" s="9"/>
      <c r="W23" s="9"/>
      <c r="X23" s="9"/>
    </row>
    <row r="24" spans="1:31" x14ac:dyDescent="0.3">
      <c r="B24" t="s">
        <v>20</v>
      </c>
      <c r="C24" t="s">
        <v>18</v>
      </c>
      <c r="E24" t="s">
        <v>20</v>
      </c>
      <c r="F24" t="s">
        <v>19</v>
      </c>
      <c r="R24" t="s">
        <v>20</v>
      </c>
      <c r="S24" t="s">
        <v>18</v>
      </c>
      <c r="U24" t="s">
        <v>20</v>
      </c>
      <c r="V24" t="s">
        <v>19</v>
      </c>
    </row>
    <row r="25" spans="1:31" x14ac:dyDescent="0.3">
      <c r="B25" s="8">
        <v>1</v>
      </c>
      <c r="C25" s="3">
        <f>AVERAGE(C15,C16)/0.95</f>
        <v>1.1489473684210525</v>
      </c>
      <c r="E25" s="8">
        <v>1</v>
      </c>
      <c r="F25" s="3">
        <f>AVERAGE(F15,F16)/0.95</f>
        <v>0.71105263157894738</v>
      </c>
      <c r="R25" s="8">
        <v>1</v>
      </c>
      <c r="S25" s="3">
        <f>AVERAGE(S15,S16)/0.95</f>
        <v>0.91894736842105262</v>
      </c>
      <c r="U25" s="8">
        <v>1</v>
      </c>
      <c r="V25" s="3">
        <f>AVERAGE(V15,V16)/0.95</f>
        <v>0.86210526315789471</v>
      </c>
    </row>
    <row r="26" spans="1:31" x14ac:dyDescent="0.3">
      <c r="B26" s="8">
        <v>2</v>
      </c>
      <c r="C26" s="3">
        <f>AVERAGE(C17,C18)/0.95</f>
        <v>1.1726315789473682</v>
      </c>
      <c r="E26" s="8">
        <v>2</v>
      </c>
      <c r="F26" s="3">
        <f>AVERAGE(F17,F18)/0.95</f>
        <v>0.71368421052631581</v>
      </c>
      <c r="R26" s="8">
        <v>2</v>
      </c>
      <c r="S26" s="3">
        <f>AVERAGE(S16,S17)/0.95</f>
        <v>0.88526315789473686</v>
      </c>
      <c r="U26" s="8">
        <v>2</v>
      </c>
      <c r="V26" s="3">
        <f>AVERAGE(V17,V18)/0.95</f>
        <v>0.91947368421052633</v>
      </c>
    </row>
    <row r="27" spans="1:31" x14ac:dyDescent="0.3">
      <c r="B27" s="8">
        <v>3</v>
      </c>
      <c r="C27" s="3">
        <f>AVERAGE(C19,C20)/0.95</f>
        <v>1.2226315789473687</v>
      </c>
      <c r="E27" s="8">
        <v>3</v>
      </c>
      <c r="F27" s="3">
        <f>AVERAGE(F19,F20)/0.95</f>
        <v>0.65210526315789474</v>
      </c>
      <c r="R27" s="8">
        <v>3</v>
      </c>
      <c r="S27" s="3">
        <f>AVERAGE(S17,S18)/0.95</f>
        <v>0.84736842105263166</v>
      </c>
      <c r="U27" s="8">
        <v>3</v>
      </c>
      <c r="V27" s="3">
        <f>AVERAGE(V19,V20)/0.95</f>
        <v>0.87842105263157899</v>
      </c>
    </row>
    <row r="28" spans="1:31" x14ac:dyDescent="0.3">
      <c r="B28" t="s">
        <v>13</v>
      </c>
      <c r="C28" s="3">
        <f>AVERAGE(C25:C27)</f>
        <v>1.1814035087719299</v>
      </c>
      <c r="E28" t="s">
        <v>13</v>
      </c>
      <c r="F28" s="3">
        <f>AVERAGE(F25:F27)</f>
        <v>0.69228070175438594</v>
      </c>
      <c r="R28" t="s">
        <v>13</v>
      </c>
      <c r="S28" s="3">
        <f>AVERAGE(S25:S27)</f>
        <v>0.88385964912280712</v>
      </c>
      <c r="U28" t="s">
        <v>13</v>
      </c>
      <c r="V28" s="3">
        <f>AVERAGE(V25:V27)</f>
        <v>0.88666666666666671</v>
      </c>
    </row>
    <row r="30" spans="1:31" x14ac:dyDescent="0.3">
      <c r="P30" s="3"/>
    </row>
    <row r="31" spans="1:31" ht="15.6" x14ac:dyDescent="0.35">
      <c r="A31">
        <v>3</v>
      </c>
      <c r="B31" s="10" t="s">
        <v>26</v>
      </c>
      <c r="C31" s="9"/>
      <c r="D31" s="9"/>
      <c r="E31" s="9"/>
      <c r="F31" s="9"/>
      <c r="G31" s="9"/>
      <c r="H31" s="9"/>
      <c r="J31" s="10" t="s">
        <v>25</v>
      </c>
      <c r="K31" s="9"/>
      <c r="L31" s="9"/>
      <c r="M31" s="9"/>
      <c r="N31" s="9"/>
      <c r="O31" s="9"/>
      <c r="Q31">
        <v>3</v>
      </c>
      <c r="R31" s="10" t="s">
        <v>26</v>
      </c>
      <c r="S31" s="9"/>
      <c r="T31" s="9"/>
      <c r="U31" s="9"/>
      <c r="V31" s="9"/>
      <c r="W31" s="9"/>
      <c r="X31" s="9"/>
      <c r="Z31" s="10" t="s">
        <v>45</v>
      </c>
      <c r="AA31" s="9"/>
      <c r="AB31" s="9"/>
      <c r="AC31" s="9"/>
      <c r="AD31" s="9"/>
      <c r="AE31" s="9"/>
    </row>
    <row r="32" spans="1:31" x14ac:dyDescent="0.3">
      <c r="B32" t="s">
        <v>20</v>
      </c>
      <c r="C32" t="s">
        <v>18</v>
      </c>
      <c r="F32" t="s">
        <v>20</v>
      </c>
      <c r="G32" t="s">
        <v>19</v>
      </c>
      <c r="J32" t="s">
        <v>1</v>
      </c>
      <c r="K32" t="s">
        <v>6</v>
      </c>
      <c r="N32" t="s">
        <v>1</v>
      </c>
      <c r="O32" t="s">
        <v>6</v>
      </c>
      <c r="R32" t="s">
        <v>20</v>
      </c>
      <c r="S32" t="s">
        <v>18</v>
      </c>
      <c r="V32" t="s">
        <v>20</v>
      </c>
      <c r="W32" t="s">
        <v>19</v>
      </c>
      <c r="Z32" t="s">
        <v>1</v>
      </c>
      <c r="AA32" t="s">
        <v>6</v>
      </c>
      <c r="AD32" t="s">
        <v>1</v>
      </c>
      <c r="AE32" t="s">
        <v>6</v>
      </c>
    </row>
    <row r="33" spans="1:31" x14ac:dyDescent="0.3">
      <c r="B33" t="s">
        <v>7</v>
      </c>
      <c r="C33" s="4">
        <f>K33*50</f>
        <v>11.95</v>
      </c>
      <c r="D33" s="4"/>
      <c r="F33" t="s">
        <v>8</v>
      </c>
      <c r="G33" s="4">
        <f>O33*50</f>
        <v>7.35</v>
      </c>
      <c r="H33" s="4"/>
      <c r="J33" t="s">
        <v>7</v>
      </c>
      <c r="K33">
        <v>0.23899999999999999</v>
      </c>
      <c r="L33" s="3"/>
      <c r="M33" s="4"/>
      <c r="N33" t="s">
        <v>8</v>
      </c>
      <c r="O33" s="3">
        <v>0.14699999999999999</v>
      </c>
      <c r="R33" t="s">
        <v>7</v>
      </c>
      <c r="S33" s="4">
        <f>AA33*50</f>
        <v>8.7999999999999989</v>
      </c>
      <c r="T33" s="4"/>
      <c r="V33" t="s">
        <v>8</v>
      </c>
      <c r="W33" s="4">
        <f>AE33*50</f>
        <v>8.9499999999999993</v>
      </c>
      <c r="X33" s="4"/>
      <c r="Z33" t="s">
        <v>7</v>
      </c>
      <c r="AA33">
        <v>0.17599999999999999</v>
      </c>
      <c r="AB33" s="3"/>
      <c r="AC33" s="4"/>
      <c r="AD33" t="s">
        <v>8</v>
      </c>
      <c r="AE33" s="3">
        <v>0.17899999999999999</v>
      </c>
    </row>
    <row r="34" spans="1:31" x14ac:dyDescent="0.3">
      <c r="B34" t="s">
        <v>9</v>
      </c>
      <c r="C34" s="4">
        <f>K34*50</f>
        <v>12.2</v>
      </c>
      <c r="D34" s="4"/>
      <c r="F34" t="s">
        <v>10</v>
      </c>
      <c r="G34" s="4">
        <f>O34*50</f>
        <v>7.3999999999999995</v>
      </c>
      <c r="H34" s="4"/>
      <c r="J34" t="s">
        <v>9</v>
      </c>
      <c r="K34">
        <v>0.24399999999999999</v>
      </c>
      <c r="L34" s="3"/>
      <c r="M34" s="4"/>
      <c r="N34" t="s">
        <v>10</v>
      </c>
      <c r="O34" s="3">
        <v>0.14799999999999999</v>
      </c>
      <c r="R34" t="s">
        <v>9</v>
      </c>
      <c r="S34" s="4">
        <f>AA34*50</f>
        <v>9.5</v>
      </c>
      <c r="T34" s="4"/>
      <c r="V34" t="s">
        <v>10</v>
      </c>
      <c r="W34" s="4">
        <f>AE34*50</f>
        <v>8.85</v>
      </c>
      <c r="X34" s="4"/>
      <c r="Z34" t="s">
        <v>9</v>
      </c>
      <c r="AA34">
        <v>0.19</v>
      </c>
      <c r="AB34" s="3"/>
      <c r="AC34" s="4"/>
      <c r="AD34" t="s">
        <v>10</v>
      </c>
      <c r="AE34" s="3">
        <v>0.17699999999999999</v>
      </c>
    </row>
    <row r="35" spans="1:31" x14ac:dyDescent="0.3">
      <c r="B35" t="s">
        <v>13</v>
      </c>
      <c r="C35" s="4">
        <f>AVERAGE(C33:C34)</f>
        <v>12.074999999999999</v>
      </c>
      <c r="D35" s="4"/>
      <c r="E35" s="3"/>
      <c r="F35" t="s">
        <v>13</v>
      </c>
      <c r="G35" s="4">
        <f>AVERAGE(G33:G34)</f>
        <v>7.375</v>
      </c>
      <c r="H35" s="4"/>
      <c r="M35" s="3"/>
      <c r="N35" s="3"/>
      <c r="O35" s="3"/>
      <c r="R35" t="s">
        <v>13</v>
      </c>
      <c r="S35" s="4">
        <f>AVERAGE(S33:S34)</f>
        <v>9.1499999999999986</v>
      </c>
      <c r="T35" s="4"/>
      <c r="U35" s="3"/>
      <c r="V35" t="s">
        <v>13</v>
      </c>
      <c r="W35" s="4">
        <f>AVERAGE(W33:W34)</f>
        <v>8.8999999999999986</v>
      </c>
      <c r="X35" s="4"/>
      <c r="AC35" s="3"/>
      <c r="AD35" s="3"/>
      <c r="AE35" s="3"/>
    </row>
    <row r="37" spans="1:31" ht="15.6" x14ac:dyDescent="0.35">
      <c r="A37">
        <v>4</v>
      </c>
      <c r="B37" s="10" t="s">
        <v>46</v>
      </c>
      <c r="C37" s="9"/>
      <c r="D37" s="9"/>
      <c r="E37" s="9"/>
      <c r="F37" s="9"/>
      <c r="G37" s="9"/>
      <c r="H37" s="9"/>
      <c r="Q37">
        <v>4</v>
      </c>
      <c r="R37" s="10" t="s">
        <v>46</v>
      </c>
      <c r="S37" s="9"/>
      <c r="T37" s="9"/>
      <c r="U37" s="9"/>
      <c r="V37" s="9"/>
      <c r="W37" s="9"/>
      <c r="X37" s="9"/>
    </row>
    <row r="38" spans="1:31" x14ac:dyDescent="0.3">
      <c r="B38" t="s">
        <v>20</v>
      </c>
      <c r="C38" t="s">
        <v>18</v>
      </c>
      <c r="E38" t="s">
        <v>20</v>
      </c>
      <c r="F38" t="s">
        <v>19</v>
      </c>
      <c r="R38" t="s">
        <v>20</v>
      </c>
      <c r="S38" t="s">
        <v>18</v>
      </c>
      <c r="U38" t="s">
        <v>20</v>
      </c>
      <c r="V38" t="s">
        <v>19</v>
      </c>
    </row>
    <row r="39" spans="1:31" x14ac:dyDescent="0.3">
      <c r="B39" s="8">
        <v>1</v>
      </c>
      <c r="C39" s="3">
        <f>C25*10</f>
        <v>11.489473684210525</v>
      </c>
      <c r="E39" s="8">
        <v>1</v>
      </c>
      <c r="F39" s="3">
        <f>F25*10</f>
        <v>7.1105263157894738</v>
      </c>
      <c r="I39" s="3"/>
      <c r="R39" s="8">
        <v>1</v>
      </c>
      <c r="S39" s="3">
        <f>S25*10</f>
        <v>9.189473684210526</v>
      </c>
      <c r="U39" s="8">
        <v>1</v>
      </c>
      <c r="V39" s="3">
        <f>V25*10</f>
        <v>8.621052631578948</v>
      </c>
      <c r="Y39" s="3"/>
    </row>
    <row r="40" spans="1:31" x14ac:dyDescent="0.3">
      <c r="B40" s="8">
        <v>2</v>
      </c>
      <c r="C40" s="3">
        <f>C26*10</f>
        <v>11.726315789473682</v>
      </c>
      <c r="E40" s="8">
        <v>2</v>
      </c>
      <c r="F40" s="3">
        <f>F26*10</f>
        <v>7.1368421052631579</v>
      </c>
      <c r="H40" s="5"/>
      <c r="R40" s="8">
        <v>2</v>
      </c>
      <c r="S40" s="3">
        <f>S26*10</f>
        <v>8.8526315789473689</v>
      </c>
      <c r="U40" s="8">
        <v>2</v>
      </c>
      <c r="V40" s="3">
        <f>V26*10</f>
        <v>9.1947368421052627</v>
      </c>
      <c r="X40" s="5"/>
    </row>
    <row r="41" spans="1:31" x14ac:dyDescent="0.3">
      <c r="B41" s="8">
        <v>3</v>
      </c>
      <c r="C41" s="3">
        <f>C27*10</f>
        <v>12.226315789473688</v>
      </c>
      <c r="E41" s="8">
        <v>3</v>
      </c>
      <c r="F41" s="3">
        <f>F27*10</f>
        <v>6.5210526315789474</v>
      </c>
      <c r="H41" s="3"/>
      <c r="R41" s="8">
        <v>3</v>
      </c>
      <c r="S41" s="3">
        <f>S27*10</f>
        <v>8.4736842105263168</v>
      </c>
      <c r="U41" s="8">
        <v>3</v>
      </c>
      <c r="V41" s="3">
        <f>V27*10</f>
        <v>8.784210526315789</v>
      </c>
      <c r="X41" s="3"/>
    </row>
    <row r="42" spans="1:31" x14ac:dyDescent="0.3">
      <c r="B42" t="s">
        <v>13</v>
      </c>
      <c r="C42" s="3">
        <f>AVERAGE(C39:C41)</f>
        <v>11.814035087719299</v>
      </c>
      <c r="E42" t="s">
        <v>13</v>
      </c>
      <c r="F42" s="3">
        <f>AVERAGE(F39:F41)</f>
        <v>6.9228070175438594</v>
      </c>
      <c r="R42" t="s">
        <v>13</v>
      </c>
      <c r="S42" s="3">
        <f>AVERAGE(S39:S41)</f>
        <v>8.8385964912280688</v>
      </c>
      <c r="U42" t="s">
        <v>13</v>
      </c>
      <c r="V42" s="3">
        <f>AVERAGE(V39:V41)</f>
        <v>8.8666666666666671</v>
      </c>
    </row>
    <row r="44" spans="1:31" x14ac:dyDescent="0.3">
      <c r="A44">
        <v>5</v>
      </c>
      <c r="B44" s="9" t="s">
        <v>27</v>
      </c>
      <c r="C44" s="9"/>
      <c r="D44" s="9"/>
      <c r="E44" s="9"/>
      <c r="F44" s="9"/>
      <c r="G44" s="9"/>
      <c r="H44" s="9"/>
      <c r="Q44">
        <v>5</v>
      </c>
      <c r="R44" s="9" t="s">
        <v>27</v>
      </c>
      <c r="S44" s="9"/>
      <c r="T44" s="9"/>
      <c r="U44" s="9"/>
      <c r="V44" s="9"/>
      <c r="W44" s="9"/>
      <c r="X44" s="9"/>
    </row>
    <row r="45" spans="1:31" x14ac:dyDescent="0.3">
      <c r="B45" t="s">
        <v>20</v>
      </c>
      <c r="C45" t="s">
        <v>18</v>
      </c>
      <c r="E45" t="s">
        <v>20</v>
      </c>
      <c r="F45" t="s">
        <v>19</v>
      </c>
      <c r="R45" t="s">
        <v>20</v>
      </c>
      <c r="S45" t="s">
        <v>18</v>
      </c>
      <c r="U45" t="s">
        <v>20</v>
      </c>
      <c r="V45" t="s">
        <v>19</v>
      </c>
    </row>
    <row r="46" spans="1:31" x14ac:dyDescent="0.3">
      <c r="B46" s="8">
        <v>1</v>
      </c>
      <c r="C46" s="4">
        <f>(1-(C39/C35))*100</f>
        <v>4.8490792197886101</v>
      </c>
      <c r="E46" s="8">
        <v>1</v>
      </c>
      <c r="F46" s="4">
        <f>(1-(F39/G35))*100</f>
        <v>3.586083853702049</v>
      </c>
      <c r="R46" s="8">
        <v>1</v>
      </c>
      <c r="S46" s="4">
        <f>(1-(S39/S35))*100</f>
        <v>-0.43140638481451443</v>
      </c>
      <c r="U46" s="8">
        <v>1</v>
      </c>
      <c r="V46" s="4">
        <f>(1-(V39/W35))*100</f>
        <v>3.1342400946185456</v>
      </c>
    </row>
    <row r="47" spans="1:31" x14ac:dyDescent="0.3">
      <c r="B47" s="8">
        <v>2</v>
      </c>
      <c r="C47" s="4">
        <f>(1-(C40/C35))*100</f>
        <v>2.8876539174022109</v>
      </c>
      <c r="E47" s="8">
        <v>2</v>
      </c>
      <c r="F47" s="4">
        <f>(1-(F40/G35))*100</f>
        <v>3.2292595896521004</v>
      </c>
      <c r="R47" s="8">
        <v>2</v>
      </c>
      <c r="S47" s="4">
        <f>(1-(S40/S35))*100</f>
        <v>3.2499280989358392</v>
      </c>
      <c r="U47" s="8">
        <v>2</v>
      </c>
      <c r="V47" s="4">
        <f>(1-(V40/W35))*100</f>
        <v>-3.3116499112951114</v>
      </c>
    </row>
    <row r="48" spans="1:31" x14ac:dyDescent="0.3">
      <c r="B48" s="8">
        <v>3</v>
      </c>
      <c r="C48" s="4">
        <f>(1-(C41/C35))*100</f>
        <v>-1.2531328320802393</v>
      </c>
      <c r="E48" s="8">
        <v>3</v>
      </c>
      <c r="F48" s="4">
        <f>(1-(F41/G35))*100</f>
        <v>11.578947368421055</v>
      </c>
      <c r="R48" s="8">
        <v>3</v>
      </c>
      <c r="S48" s="4">
        <f>(1-(S41/S35))*100</f>
        <v>7.3914293931549917</v>
      </c>
      <c r="U48" s="8">
        <v>3</v>
      </c>
      <c r="V48" s="4">
        <f>(1-(V41/W35))*100</f>
        <v>1.3010053222944906</v>
      </c>
    </row>
    <row r="49" spans="2:22" x14ac:dyDescent="0.3">
      <c r="B49" t="s">
        <v>13</v>
      </c>
      <c r="C49" s="4">
        <f>AVERAGE(C46:C48)</f>
        <v>2.1612001017035274</v>
      </c>
      <c r="E49" t="s">
        <v>13</v>
      </c>
      <c r="F49" s="4">
        <f>(1-(F42/G35))*100</f>
        <v>6.1314302705917427</v>
      </c>
      <c r="R49" t="s">
        <v>13</v>
      </c>
      <c r="S49" s="4">
        <f>AVERAGE(S46:S48)</f>
        <v>3.4033170357587719</v>
      </c>
      <c r="U49" t="s">
        <v>13</v>
      </c>
      <c r="V49" s="4">
        <f>(1-(V42/W35))*100</f>
        <v>0.37453183520597122</v>
      </c>
    </row>
    <row r="51" spans="2:22" x14ac:dyDescent="0.3">
      <c r="B51" t="s">
        <v>13</v>
      </c>
      <c r="C51" s="6">
        <f>AVERAGE(C49,F49)</f>
        <v>4.1463151861476355</v>
      </c>
      <c r="R51" t="s">
        <v>13</v>
      </c>
      <c r="S51" s="6">
        <f>AVERAGE(S49,V49)</f>
        <v>1.8889244354823715</v>
      </c>
    </row>
    <row r="52" spans="2:22" x14ac:dyDescent="0.3">
      <c r="B52" s="5" t="s">
        <v>11</v>
      </c>
      <c r="C52" s="2">
        <f>_xlfn.STDEV.S(C49,F49)</f>
        <v>2.8073766752922675</v>
      </c>
      <c r="R52" s="5" t="s">
        <v>11</v>
      </c>
      <c r="S52" s="2">
        <f>_xlfn.STDEV.S(S49,V49)</f>
        <v>2.1416745540683424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864D59-C0C4-48C6-8B6D-BD651F850EA7}">
  <dimension ref="A1:BB52"/>
  <sheetViews>
    <sheetView zoomScale="70" zoomScaleNormal="70" workbookViewId="0">
      <selection activeCell="I8" sqref="I8:V8"/>
    </sheetView>
  </sheetViews>
  <sheetFormatPr defaultRowHeight="14.4" x14ac:dyDescent="0.3"/>
  <cols>
    <col min="2" max="2" width="9.6640625" customWidth="1"/>
    <col min="3" max="3" width="10.44140625" bestFit="1" customWidth="1"/>
    <col min="5" max="5" width="9.77734375" customWidth="1"/>
  </cols>
  <sheetData>
    <row r="1" spans="1:34" ht="20.399999999999999" thickBot="1" x14ac:dyDescent="0.45">
      <c r="B1" s="11" t="s">
        <v>21</v>
      </c>
      <c r="C1" s="11"/>
      <c r="D1" s="11"/>
      <c r="E1" s="11"/>
      <c r="F1" s="11"/>
      <c r="G1" s="11"/>
      <c r="H1" s="11"/>
    </row>
    <row r="2" spans="1:34" ht="15" thickTop="1" x14ac:dyDescent="0.3">
      <c r="B2" s="16"/>
      <c r="C2" s="21" t="s">
        <v>24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R2" s="22" t="s">
        <v>47</v>
      </c>
      <c r="S2" s="18"/>
    </row>
    <row r="3" spans="1:34" x14ac:dyDescent="0.3">
      <c r="B3" s="16"/>
      <c r="C3" s="16" t="s">
        <v>18</v>
      </c>
      <c r="D3" s="16" t="s">
        <v>19</v>
      </c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R3" s="18" t="s">
        <v>22</v>
      </c>
      <c r="S3" s="18" t="s">
        <v>43</v>
      </c>
    </row>
    <row r="4" spans="1:34" x14ac:dyDescent="0.3">
      <c r="B4" s="16" t="s">
        <v>0</v>
      </c>
      <c r="C4" s="17">
        <f>C49</f>
        <v>13.987153676541055</v>
      </c>
      <c r="D4" s="17">
        <f>F49</f>
        <v>9.2624033201282643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R4" s="19">
        <f>C51</f>
        <v>11.62477849833466</v>
      </c>
      <c r="S4" s="19">
        <f>C52</f>
        <v>3.340903016433046</v>
      </c>
    </row>
    <row r="5" spans="1:34" x14ac:dyDescent="0.3">
      <c r="B5" s="16"/>
      <c r="C5" s="16" t="s">
        <v>28</v>
      </c>
      <c r="D5" s="16" t="s">
        <v>29</v>
      </c>
      <c r="E5" s="16" t="s">
        <v>30</v>
      </c>
      <c r="F5" s="16" t="s">
        <v>31</v>
      </c>
      <c r="G5" s="16" t="s">
        <v>32</v>
      </c>
      <c r="H5" s="16" t="s">
        <v>33</v>
      </c>
      <c r="I5" s="16" t="s">
        <v>34</v>
      </c>
      <c r="J5" s="16" t="s">
        <v>35</v>
      </c>
      <c r="K5" s="16" t="s">
        <v>36</v>
      </c>
      <c r="L5" s="16" t="s">
        <v>37</v>
      </c>
      <c r="M5" s="16" t="s">
        <v>38</v>
      </c>
      <c r="N5" s="16" t="s">
        <v>39</v>
      </c>
      <c r="O5" s="16" t="s">
        <v>40</v>
      </c>
      <c r="P5" s="16" t="s">
        <v>41</v>
      </c>
      <c r="R5" s="18"/>
      <c r="S5" s="18"/>
    </row>
    <row r="6" spans="1:34" x14ac:dyDescent="0.3">
      <c r="B6" s="16" t="s">
        <v>12</v>
      </c>
      <c r="C6" s="17">
        <f>S49</f>
        <v>93.197278911564624</v>
      </c>
      <c r="D6" s="17">
        <f t="shared" ref="D6:I6" si="0">T49</f>
        <v>98.086124401913878</v>
      </c>
      <c r="E6" s="17">
        <f t="shared" si="0"/>
        <v>96.23859649122808</v>
      </c>
      <c r="F6" s="17">
        <f t="shared" si="0"/>
        <v>81.157313172433831</v>
      </c>
      <c r="G6" s="17">
        <f t="shared" si="0"/>
        <v>95.681511470985143</v>
      </c>
      <c r="H6" s="17">
        <f t="shared" si="0"/>
        <v>94.837229313064697</v>
      </c>
      <c r="I6" s="17">
        <f t="shared" si="0"/>
        <v>96.778546863436517</v>
      </c>
      <c r="J6" s="17">
        <f t="shared" ref="J6:P6" si="1">AB49</f>
        <v>93.387668646682314</v>
      </c>
      <c r="K6" s="17">
        <f t="shared" si="1"/>
        <v>96.226030191758454</v>
      </c>
      <c r="L6" s="17">
        <f t="shared" si="1"/>
        <v>95.037726241725679</v>
      </c>
      <c r="M6" s="17">
        <f t="shared" si="1"/>
        <v>84.063211463773939</v>
      </c>
      <c r="N6" s="17">
        <f t="shared" si="1"/>
        <v>96.714007240323028</v>
      </c>
      <c r="O6" s="17">
        <f t="shared" si="1"/>
        <v>96.084254523455968</v>
      </c>
      <c r="P6" s="17">
        <f t="shared" si="1"/>
        <v>96.644998951562172</v>
      </c>
      <c r="Q6" s="4"/>
      <c r="R6" s="19">
        <f>S51</f>
        <v>93.866749848850603</v>
      </c>
      <c r="S6" s="20">
        <f>S52</f>
        <v>4.9779486422115991</v>
      </c>
    </row>
    <row r="10" spans="1:34" ht="20.399999999999999" thickBot="1" x14ac:dyDescent="0.45">
      <c r="B10" s="11" t="s">
        <v>23</v>
      </c>
      <c r="C10" s="11"/>
      <c r="D10" s="11"/>
      <c r="E10" s="11"/>
      <c r="F10" s="11"/>
      <c r="G10" s="11"/>
      <c r="H10" s="11"/>
    </row>
    <row r="11" spans="1:34" ht="15" thickTop="1" x14ac:dyDescent="0.3"/>
    <row r="12" spans="1:34" ht="18" thickBot="1" x14ac:dyDescent="0.4">
      <c r="B12" s="1" t="s">
        <v>0</v>
      </c>
      <c r="C12" s="1"/>
      <c r="D12" s="1"/>
      <c r="E12" s="1"/>
      <c r="F12" s="1"/>
      <c r="G12" s="1"/>
      <c r="H12" s="1"/>
      <c r="R12" s="1" t="s">
        <v>12</v>
      </c>
      <c r="S12" s="1"/>
      <c r="T12" s="1"/>
      <c r="U12" s="1"/>
      <c r="V12" s="1"/>
      <c r="W12" s="1"/>
      <c r="X12" s="1"/>
    </row>
    <row r="13" spans="1:34" ht="16.2" thickTop="1" x14ac:dyDescent="0.35">
      <c r="A13">
        <v>1</v>
      </c>
      <c r="B13" s="10" t="s">
        <v>17</v>
      </c>
      <c r="C13" s="9"/>
      <c r="D13" s="9"/>
      <c r="E13" s="9"/>
      <c r="F13" s="9"/>
      <c r="G13" s="9"/>
      <c r="H13" s="9"/>
      <c r="L13" s="2"/>
      <c r="Q13">
        <v>1</v>
      </c>
      <c r="R13" s="10" t="s">
        <v>17</v>
      </c>
      <c r="S13" s="9"/>
      <c r="T13" s="9"/>
      <c r="U13" s="9"/>
      <c r="V13" s="9"/>
      <c r="W13" s="9"/>
      <c r="X13" s="9"/>
      <c r="Y13" s="9"/>
      <c r="Z13" s="9"/>
      <c r="AA13" s="13"/>
      <c r="AB13" s="9"/>
      <c r="AC13" s="9"/>
      <c r="AD13" s="9"/>
      <c r="AE13" s="9"/>
      <c r="AF13" s="9"/>
      <c r="AG13" s="9"/>
      <c r="AH13" s="9"/>
    </row>
    <row r="14" spans="1:34" x14ac:dyDescent="0.3">
      <c r="B14" t="s">
        <v>20</v>
      </c>
      <c r="C14" t="s">
        <v>18</v>
      </c>
      <c r="E14" t="s">
        <v>20</v>
      </c>
      <c r="F14" t="s">
        <v>19</v>
      </c>
      <c r="R14" t="s">
        <v>20</v>
      </c>
      <c r="S14" t="s">
        <v>28</v>
      </c>
      <c r="T14" t="s">
        <v>29</v>
      </c>
      <c r="U14" t="s">
        <v>30</v>
      </c>
      <c r="V14" t="s">
        <v>31</v>
      </c>
      <c r="W14" t="s">
        <v>32</v>
      </c>
      <c r="X14" t="s">
        <v>33</v>
      </c>
      <c r="Y14" t="s">
        <v>34</v>
      </c>
      <c r="AA14" t="s">
        <v>20</v>
      </c>
      <c r="AB14" t="s">
        <v>35</v>
      </c>
      <c r="AC14" t="s">
        <v>36</v>
      </c>
      <c r="AD14" t="s">
        <v>37</v>
      </c>
      <c r="AE14" t="s">
        <v>38</v>
      </c>
      <c r="AF14" t="s">
        <v>39</v>
      </c>
      <c r="AG14" t="s">
        <v>40</v>
      </c>
      <c r="AH14" t="s">
        <v>41</v>
      </c>
    </row>
    <row r="15" spans="1:34" x14ac:dyDescent="0.3">
      <c r="B15" t="s">
        <v>2</v>
      </c>
      <c r="C15">
        <v>0.79600000000000004</v>
      </c>
      <c r="E15" t="s">
        <v>2</v>
      </c>
      <c r="F15">
        <v>0.79300000000000004</v>
      </c>
      <c r="R15" t="s">
        <v>2</v>
      </c>
      <c r="S15" s="3">
        <v>6.7000000000000004E-2</v>
      </c>
      <c r="T15" s="3">
        <v>1E-3</v>
      </c>
      <c r="U15" s="3">
        <v>1.9E-2</v>
      </c>
      <c r="V15" s="3">
        <v>6.6000000000000003E-2</v>
      </c>
      <c r="W15" s="3">
        <v>4.2000000000000003E-2</v>
      </c>
      <c r="X15" s="3">
        <v>5.7000000000000002E-2</v>
      </c>
      <c r="Y15" s="3">
        <v>3.5999999999999997E-2</v>
      </c>
      <c r="Z15" s="3"/>
      <c r="AA15" t="s">
        <v>2</v>
      </c>
      <c r="AB15" s="3">
        <v>0.03</v>
      </c>
      <c r="AC15" s="3">
        <v>2.5999999999999999E-2</v>
      </c>
      <c r="AD15" s="3">
        <v>3.5000000000000003E-2</v>
      </c>
      <c r="AE15" s="3">
        <v>0.123</v>
      </c>
      <c r="AF15" s="3">
        <v>1.7999999999999999E-2</v>
      </c>
      <c r="AG15" s="3">
        <v>2.5999999999999999E-2</v>
      </c>
      <c r="AH15" s="3">
        <v>2.1000000000000001E-2</v>
      </c>
    </row>
    <row r="16" spans="1:34" x14ac:dyDescent="0.3">
      <c r="B16" t="s">
        <v>4</v>
      </c>
      <c r="C16">
        <v>0.72799999999999998</v>
      </c>
      <c r="E16" t="s">
        <v>4</v>
      </c>
      <c r="F16">
        <v>0.81599999999999995</v>
      </c>
      <c r="I16" s="3"/>
      <c r="J16" s="3"/>
      <c r="K16" s="3"/>
      <c r="L16" s="3"/>
      <c r="R16" t="s">
        <v>4</v>
      </c>
      <c r="S16" s="3">
        <v>7.3999999999999996E-2</v>
      </c>
      <c r="T16" s="3">
        <v>3.5000000000000003E-2</v>
      </c>
      <c r="U16" s="3">
        <v>2.7E-2</v>
      </c>
      <c r="V16" s="3">
        <v>0.151</v>
      </c>
      <c r="W16" s="3">
        <v>3.5999999999999997E-2</v>
      </c>
      <c r="X16" s="3">
        <v>0.04</v>
      </c>
      <c r="Y16" s="3">
        <v>2.9000000000000001E-2</v>
      </c>
      <c r="Z16" s="3"/>
      <c r="AA16" t="s">
        <v>4</v>
      </c>
      <c r="AB16" s="3">
        <v>3.9E-2</v>
      </c>
      <c r="AC16" s="3">
        <v>2.1999999999999999E-2</v>
      </c>
      <c r="AD16" s="3">
        <v>4.7E-2</v>
      </c>
      <c r="AE16" s="3">
        <v>0.184</v>
      </c>
      <c r="AF16" s="3">
        <v>1.7000000000000001E-2</v>
      </c>
      <c r="AG16" s="3">
        <v>2.5000000000000001E-2</v>
      </c>
      <c r="AH16" s="3">
        <v>2.5999999999999999E-2</v>
      </c>
    </row>
    <row r="17" spans="1:53" x14ac:dyDescent="0.3">
      <c r="B17" t="s">
        <v>3</v>
      </c>
      <c r="C17">
        <v>0.72899999999999998</v>
      </c>
      <c r="E17" t="s">
        <v>3</v>
      </c>
      <c r="F17">
        <v>0.80200000000000005</v>
      </c>
      <c r="I17" s="3"/>
      <c r="J17" s="3"/>
      <c r="K17" s="3"/>
      <c r="L17" s="3"/>
      <c r="R17" t="s">
        <v>3</v>
      </c>
      <c r="S17" s="3">
        <v>4.4999999999999998E-2</v>
      </c>
      <c r="T17" s="3">
        <v>2E-3</v>
      </c>
      <c r="U17" s="3">
        <v>3.1E-2</v>
      </c>
      <c r="V17" s="3">
        <v>0.22</v>
      </c>
      <c r="W17" s="3">
        <v>5.1999999999999998E-2</v>
      </c>
      <c r="X17" s="3">
        <v>4.2000000000000003E-2</v>
      </c>
      <c r="Y17" s="3">
        <v>3.1E-2</v>
      </c>
      <c r="Z17" s="3"/>
      <c r="AA17" t="s">
        <v>3</v>
      </c>
      <c r="AB17" s="3">
        <v>3.5999999999999997E-2</v>
      </c>
      <c r="AC17" s="3">
        <v>5.1999999999999998E-2</v>
      </c>
      <c r="AD17" s="3">
        <v>2.3E-2</v>
      </c>
      <c r="AE17" s="3">
        <v>4.8000000000000001E-2</v>
      </c>
      <c r="AF17" s="3">
        <v>1.6E-2</v>
      </c>
      <c r="AG17" s="3">
        <v>3.3000000000000002E-2</v>
      </c>
      <c r="AH17" s="3">
        <v>3.5999999999999997E-2</v>
      </c>
    </row>
    <row r="18" spans="1:53" x14ac:dyDescent="0.3">
      <c r="B18" t="s">
        <v>5</v>
      </c>
      <c r="C18">
        <v>0.71099999999999997</v>
      </c>
      <c r="E18" t="s">
        <v>5</v>
      </c>
      <c r="F18">
        <v>0.77200000000000002</v>
      </c>
      <c r="I18" s="3"/>
      <c r="J18" s="3"/>
      <c r="K18" s="3"/>
      <c r="L18" s="3"/>
      <c r="R18" t="s">
        <v>5</v>
      </c>
      <c r="S18" s="3">
        <v>6.3E-2</v>
      </c>
      <c r="T18" s="3">
        <v>2.5000000000000001E-2</v>
      </c>
      <c r="U18" s="3">
        <v>4.2000000000000003E-2</v>
      </c>
      <c r="V18" s="3">
        <v>0.16400000000000001</v>
      </c>
      <c r="W18" s="3">
        <v>3.4000000000000002E-2</v>
      </c>
      <c r="X18" s="3">
        <v>5.0999999999999997E-2</v>
      </c>
      <c r="Y18" s="3">
        <v>0.03</v>
      </c>
      <c r="Z18" s="3"/>
      <c r="AA18" t="s">
        <v>5</v>
      </c>
      <c r="AB18" s="3">
        <v>5.3999999999999999E-2</v>
      </c>
      <c r="AC18" s="3">
        <v>4.8000000000000001E-2</v>
      </c>
      <c r="AD18" s="3">
        <v>5.1999999999999998E-2</v>
      </c>
      <c r="AE18" s="3">
        <v>0.10199999999999999</v>
      </c>
      <c r="AF18" s="3">
        <v>1.7999999999999999E-2</v>
      </c>
      <c r="AG18" s="3">
        <v>0.03</v>
      </c>
      <c r="AH18" s="3">
        <v>3.6999999999999998E-2</v>
      </c>
    </row>
    <row r="19" spans="1:53" x14ac:dyDescent="0.3">
      <c r="B19" t="s">
        <v>15</v>
      </c>
      <c r="C19">
        <v>0.75700000000000001</v>
      </c>
      <c r="E19" t="s">
        <v>15</v>
      </c>
      <c r="F19">
        <v>0.76800000000000002</v>
      </c>
      <c r="I19" s="3"/>
      <c r="J19" s="3"/>
      <c r="K19" s="3"/>
      <c r="L19" s="3"/>
      <c r="R19" t="s">
        <v>15</v>
      </c>
      <c r="S19" s="3">
        <v>6.6000000000000003E-2</v>
      </c>
      <c r="T19" s="3">
        <v>1.7000000000000001E-2</v>
      </c>
      <c r="U19" s="3">
        <v>4.3999999999999997E-2</v>
      </c>
      <c r="V19" s="3">
        <v>0.11899999999999999</v>
      </c>
      <c r="W19" s="3">
        <v>4.5999999999999999E-2</v>
      </c>
      <c r="X19" s="3">
        <v>3.5999999999999997E-2</v>
      </c>
      <c r="Y19" s="3">
        <v>2.7E-2</v>
      </c>
      <c r="Z19" s="3"/>
      <c r="AA19" t="s">
        <v>15</v>
      </c>
      <c r="AB19" s="3">
        <v>0.106</v>
      </c>
      <c r="AC19" s="3">
        <v>2.1000000000000001E-2</v>
      </c>
      <c r="AD19" s="3">
        <v>2.9000000000000001E-2</v>
      </c>
      <c r="AE19" s="3">
        <v>5.3999999999999999E-2</v>
      </c>
      <c r="AF19" s="3">
        <v>5.8999999999999997E-2</v>
      </c>
      <c r="AG19" s="3">
        <v>3.1E-2</v>
      </c>
      <c r="AH19" s="3">
        <v>5.8000000000000003E-2</v>
      </c>
    </row>
    <row r="20" spans="1:53" x14ac:dyDescent="0.3">
      <c r="B20" t="s">
        <v>16</v>
      </c>
      <c r="C20">
        <v>0.76500000000000001</v>
      </c>
      <c r="E20" t="s">
        <v>16</v>
      </c>
      <c r="F20">
        <v>0.85899999999999999</v>
      </c>
      <c r="I20" s="3"/>
      <c r="J20" s="3"/>
      <c r="K20" s="3"/>
      <c r="L20" s="3"/>
      <c r="R20" t="s">
        <v>16</v>
      </c>
      <c r="S20" s="3">
        <v>6.5000000000000002E-2</v>
      </c>
      <c r="T20" s="3">
        <v>0.04</v>
      </c>
      <c r="U20" s="3">
        <v>3.7999999999999999E-2</v>
      </c>
      <c r="V20" s="3">
        <v>0.252</v>
      </c>
      <c r="W20" s="3">
        <v>0.03</v>
      </c>
      <c r="X20" s="3">
        <v>4.3999999999999997E-2</v>
      </c>
      <c r="Y20" s="3">
        <v>3.2000000000000001E-2</v>
      </c>
      <c r="Z20" s="3"/>
      <c r="AA20" t="s">
        <v>16</v>
      </c>
      <c r="AB20" s="3">
        <v>9.4E-2</v>
      </c>
      <c r="AC20" s="3">
        <v>1.6E-2</v>
      </c>
      <c r="AD20" s="3">
        <v>8.2000000000000003E-2</v>
      </c>
      <c r="AE20" s="3">
        <v>8.4000000000000005E-2</v>
      </c>
      <c r="AF20" s="3">
        <v>4.9000000000000002E-2</v>
      </c>
      <c r="AG20" s="3">
        <v>3.3000000000000002E-2</v>
      </c>
      <c r="AH20" s="3">
        <v>0.05</v>
      </c>
    </row>
    <row r="21" spans="1:53" x14ac:dyDescent="0.3">
      <c r="B21" t="s">
        <v>13</v>
      </c>
      <c r="C21" s="3">
        <f>AVERAGE(C15:C20)</f>
        <v>0.74766666666666659</v>
      </c>
      <c r="E21" t="s">
        <v>13</v>
      </c>
      <c r="F21" s="3">
        <f>AVERAGE(F15:F20)</f>
        <v>0.80166666666666664</v>
      </c>
      <c r="R21" t="s">
        <v>13</v>
      </c>
      <c r="S21" s="3">
        <f t="shared" ref="S21" si="2">AVERAGE(S15:S20)</f>
        <v>6.3333333333333339E-2</v>
      </c>
      <c r="T21" s="3">
        <f t="shared" ref="T21" si="3">AVERAGE(T15:T20)</f>
        <v>0.02</v>
      </c>
      <c r="U21" s="3">
        <f t="shared" ref="U21" si="4">AVERAGE(U15:U20)</f>
        <v>3.3499999999999995E-2</v>
      </c>
      <c r="V21" s="3">
        <f t="shared" ref="V21" si="5">AVERAGE(V15:V20)</f>
        <v>0.16200000000000001</v>
      </c>
      <c r="W21" s="3">
        <f t="shared" ref="W21" si="6">AVERAGE(W15:W20)</f>
        <v>0.04</v>
      </c>
      <c r="X21" s="3">
        <f t="shared" ref="X21" si="7">AVERAGE(X15:X20)</f>
        <v>4.5000000000000005E-2</v>
      </c>
      <c r="Y21" s="3">
        <f t="shared" ref="Y21" si="8">AVERAGE(Y15:Y20)</f>
        <v>3.0833333333333334E-2</v>
      </c>
      <c r="Z21" s="3"/>
      <c r="AA21" t="s">
        <v>13</v>
      </c>
      <c r="AB21" s="3">
        <f t="shared" ref="AB21" si="9">AVERAGE(AB15:AB20)</f>
        <v>5.9833333333333329E-2</v>
      </c>
      <c r="AC21" s="3">
        <f t="shared" ref="AC21" si="10">AVERAGE(AC15:AC20)</f>
        <v>3.0833333333333334E-2</v>
      </c>
      <c r="AD21" s="3">
        <f t="shared" ref="AD21" si="11">AVERAGE(AD15:AD20)</f>
        <v>4.4666666666666667E-2</v>
      </c>
      <c r="AE21" s="3">
        <f t="shared" ref="AE21" si="12">AVERAGE(AE15:AE20)</f>
        <v>9.9166666666666667E-2</v>
      </c>
      <c r="AF21" s="3">
        <f t="shared" ref="AF21" si="13">AVERAGE(AF15:AF20)</f>
        <v>2.9499999999999998E-2</v>
      </c>
      <c r="AG21" s="3">
        <f t="shared" ref="AG21" si="14">AVERAGE(AG15:AG20)</f>
        <v>2.9666666666666671E-2</v>
      </c>
      <c r="AH21" s="3">
        <f t="shared" ref="AH21" si="15">AVERAGE(AH15:AH20)</f>
        <v>3.7999999999999999E-2</v>
      </c>
      <c r="AJ21" s="3"/>
      <c r="AK21" s="3"/>
      <c r="AL21" s="3"/>
      <c r="AM21" s="3"/>
      <c r="AN21" s="3"/>
      <c r="AO21" s="3"/>
    </row>
    <row r="23" spans="1:53" ht="15.6" x14ac:dyDescent="0.35">
      <c r="A23">
        <v>2</v>
      </c>
      <c r="B23" s="10" t="s">
        <v>14</v>
      </c>
      <c r="C23" s="9"/>
      <c r="D23" s="9"/>
      <c r="E23" s="9"/>
      <c r="F23" s="9"/>
      <c r="G23" s="9"/>
      <c r="H23" s="9"/>
      <c r="Q23">
        <v>2</v>
      </c>
      <c r="R23" s="10" t="s">
        <v>14</v>
      </c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</row>
    <row r="24" spans="1:53" x14ac:dyDescent="0.3">
      <c r="B24" t="s">
        <v>20</v>
      </c>
      <c r="C24" t="s">
        <v>18</v>
      </c>
      <c r="E24" t="s">
        <v>20</v>
      </c>
      <c r="F24" t="s">
        <v>19</v>
      </c>
      <c r="R24" t="s">
        <v>20</v>
      </c>
      <c r="S24" t="s">
        <v>28</v>
      </c>
      <c r="T24" t="s">
        <v>29</v>
      </c>
      <c r="U24" t="s">
        <v>30</v>
      </c>
      <c r="V24" t="s">
        <v>31</v>
      </c>
      <c r="W24" t="s">
        <v>32</v>
      </c>
      <c r="X24" t="s">
        <v>33</v>
      </c>
      <c r="Y24" t="s">
        <v>34</v>
      </c>
      <c r="AA24" t="s">
        <v>20</v>
      </c>
      <c r="AB24" t="s">
        <v>35</v>
      </c>
      <c r="AC24" t="s">
        <v>36</v>
      </c>
      <c r="AD24" t="s">
        <v>37</v>
      </c>
      <c r="AE24" t="s">
        <v>38</v>
      </c>
      <c r="AF24" t="s">
        <v>39</v>
      </c>
      <c r="AG24" t="s">
        <v>40</v>
      </c>
      <c r="AH24" t="s">
        <v>41</v>
      </c>
    </row>
    <row r="25" spans="1:53" x14ac:dyDescent="0.3">
      <c r="B25" s="8">
        <v>1</v>
      </c>
      <c r="C25" s="3">
        <f>AVERAGE(C15,C16)/0.95</f>
        <v>0.80210526315789477</v>
      </c>
      <c r="E25" s="8">
        <v>1</v>
      </c>
      <c r="F25" s="3">
        <f>AVERAGE(F15,F16)/0.95</f>
        <v>0.84684210526315795</v>
      </c>
      <c r="R25" s="8">
        <v>1</v>
      </c>
      <c r="S25" s="3">
        <f>AVERAGE(S15,S16)/0.95</f>
        <v>7.4210526315789491E-2</v>
      </c>
      <c r="T25" s="3">
        <f t="shared" ref="T25:Y25" si="16">AVERAGE(T15,T16)/0.95</f>
        <v>1.8947368421052636E-2</v>
      </c>
      <c r="U25" s="3">
        <f t="shared" si="16"/>
        <v>2.4210526315789474E-2</v>
      </c>
      <c r="V25" s="3">
        <f t="shared" si="16"/>
        <v>0.11421052631578948</v>
      </c>
      <c r="W25" s="3">
        <f t="shared" si="16"/>
        <v>4.1052631578947368E-2</v>
      </c>
      <c r="X25" s="3">
        <f t="shared" si="16"/>
        <v>5.105263157894737E-2</v>
      </c>
      <c r="Y25" s="3">
        <f t="shared" si="16"/>
        <v>3.4210526315789476E-2</v>
      </c>
      <c r="Z25" s="3"/>
      <c r="AA25" s="8">
        <v>1</v>
      </c>
      <c r="AB25" s="3">
        <f>AVERAGE(AB15,AB16)/0.95</f>
        <v>3.6315789473684218E-2</v>
      </c>
      <c r="AC25" s="3">
        <f t="shared" ref="AC25:AH25" si="17">AVERAGE(AC15,AC16)/0.95</f>
        <v>2.5263157894736845E-2</v>
      </c>
      <c r="AD25" s="3">
        <f t="shared" si="17"/>
        <v>4.315789473684211E-2</v>
      </c>
      <c r="AE25" s="3">
        <f t="shared" si="17"/>
        <v>0.16157894736842104</v>
      </c>
      <c r="AF25" s="3">
        <f t="shared" si="17"/>
        <v>1.8421052631578949E-2</v>
      </c>
      <c r="AG25" s="3">
        <f t="shared" si="17"/>
        <v>2.6842105263157896E-2</v>
      </c>
      <c r="AH25" s="3">
        <f t="shared" si="17"/>
        <v>2.4736842105263158E-2</v>
      </c>
    </row>
    <row r="26" spans="1:53" x14ac:dyDescent="0.3">
      <c r="B26" s="8">
        <v>2</v>
      </c>
      <c r="C26" s="3">
        <f>AVERAGE(C17,C18)/0.95</f>
        <v>0.75789473684210529</v>
      </c>
      <c r="E26" s="8">
        <v>2</v>
      </c>
      <c r="F26" s="3">
        <f>AVERAGE(F17,F18)/0.95</f>
        <v>0.82842105263157906</v>
      </c>
      <c r="R26" s="8">
        <v>2</v>
      </c>
      <c r="S26" s="3">
        <f>AVERAGE(S17,S18)/0.95</f>
        <v>5.6842105263157895E-2</v>
      </c>
      <c r="T26" s="3">
        <f t="shared" ref="T26:Y26" si="18">AVERAGE(T17,T18)/0.95</f>
        <v>1.4210526315789476E-2</v>
      </c>
      <c r="U26" s="3">
        <f t="shared" si="18"/>
        <v>3.8421052631578953E-2</v>
      </c>
      <c r="V26" s="3">
        <f t="shared" si="18"/>
        <v>0.20210526315789476</v>
      </c>
      <c r="W26" s="3">
        <f t="shared" si="18"/>
        <v>4.5263157894736838E-2</v>
      </c>
      <c r="X26" s="3">
        <f t="shared" si="18"/>
        <v>4.8947368421052635E-2</v>
      </c>
      <c r="Y26" s="3">
        <f t="shared" si="18"/>
        <v>3.2105263157894741E-2</v>
      </c>
      <c r="Z26" s="3"/>
      <c r="AA26" s="8">
        <v>2</v>
      </c>
      <c r="AB26" s="3">
        <f>AVERAGE(AB17,AB18)/0.95</f>
        <v>4.736842105263158E-2</v>
      </c>
      <c r="AC26" s="3">
        <f t="shared" ref="AC26:AH26" si="19">AVERAGE(AC17,AC18)/0.95</f>
        <v>5.2631578947368425E-2</v>
      </c>
      <c r="AD26" s="3">
        <f t="shared" si="19"/>
        <v>3.9473684210526314E-2</v>
      </c>
      <c r="AE26" s="3">
        <f t="shared" si="19"/>
        <v>7.8947368421052627E-2</v>
      </c>
      <c r="AF26" s="3">
        <f t="shared" si="19"/>
        <v>1.7894736842105265E-2</v>
      </c>
      <c r="AG26" s="3">
        <f t="shared" si="19"/>
        <v>3.3157894736842108E-2</v>
      </c>
      <c r="AH26" s="3">
        <f t="shared" si="19"/>
        <v>3.8421052631578946E-2</v>
      </c>
    </row>
    <row r="27" spans="1:53" x14ac:dyDescent="0.3">
      <c r="B27" s="8">
        <v>3</v>
      </c>
      <c r="C27" s="3">
        <f>AVERAGE(C19,C20)/0.95</f>
        <v>0.80105263157894746</v>
      </c>
      <c r="E27" s="8">
        <v>3</v>
      </c>
      <c r="F27" s="3">
        <f>AVERAGE(F19,F20)/0.95</f>
        <v>0.85631578947368425</v>
      </c>
      <c r="R27" s="8">
        <v>3</v>
      </c>
      <c r="S27" s="3">
        <f>AVERAGE(S19,S20)/0.95</f>
        <v>6.8947368421052632E-2</v>
      </c>
      <c r="T27" s="3">
        <f t="shared" ref="T27:Y27" si="20">AVERAGE(T19,T20)/0.95</f>
        <v>3.0000000000000002E-2</v>
      </c>
      <c r="U27" s="3">
        <f t="shared" si="20"/>
        <v>4.3157894736842103E-2</v>
      </c>
      <c r="V27" s="3">
        <f t="shared" si="20"/>
        <v>0.19526315789473686</v>
      </c>
      <c r="W27" s="3">
        <f t="shared" si="20"/>
        <v>0.04</v>
      </c>
      <c r="X27" s="3">
        <f t="shared" si="20"/>
        <v>4.2105263157894729E-2</v>
      </c>
      <c r="Y27" s="3">
        <f t="shared" si="20"/>
        <v>3.105263157894737E-2</v>
      </c>
      <c r="Z27" s="3"/>
      <c r="AA27" s="8">
        <v>3</v>
      </c>
      <c r="AB27" s="3">
        <f>AVERAGE(AB19,AB20)/0.95</f>
        <v>0.10526315789473685</v>
      </c>
      <c r="AC27" s="3">
        <f t="shared" ref="AC27:AH27" si="21">AVERAGE(AC19,AC20)/0.95</f>
        <v>1.947368421052632E-2</v>
      </c>
      <c r="AD27" s="3">
        <f t="shared" si="21"/>
        <v>5.842105263157895E-2</v>
      </c>
      <c r="AE27" s="3">
        <f t="shared" si="21"/>
        <v>7.2631578947368436E-2</v>
      </c>
      <c r="AF27" s="3">
        <f t="shared" si="21"/>
        <v>5.6842105263157895E-2</v>
      </c>
      <c r="AG27" s="3">
        <f t="shared" si="21"/>
        <v>3.3684210526315789E-2</v>
      </c>
      <c r="AH27" s="3">
        <f t="shared" si="21"/>
        <v>5.6842105263157902E-2</v>
      </c>
    </row>
    <row r="28" spans="1:53" x14ac:dyDescent="0.3">
      <c r="B28" t="s">
        <v>13</v>
      </c>
      <c r="C28" s="3">
        <f>AVERAGE(C25:C27)</f>
        <v>0.78701754385964906</v>
      </c>
      <c r="E28" t="s">
        <v>13</v>
      </c>
      <c r="F28" s="3">
        <f>AVERAGE(F25:F27)</f>
        <v>0.84385964912280709</v>
      </c>
      <c r="R28" t="s">
        <v>13</v>
      </c>
      <c r="S28" s="3">
        <f>AVERAGE(S25:S27)</f>
        <v>6.6666666666666666E-2</v>
      </c>
      <c r="T28" s="3">
        <f t="shared" ref="T28:Y28" si="22">AVERAGE(T25:T27)</f>
        <v>2.1052631578947368E-2</v>
      </c>
      <c r="U28" s="3">
        <f t="shared" si="22"/>
        <v>3.5263157894736843E-2</v>
      </c>
      <c r="V28" s="3">
        <f t="shared" si="22"/>
        <v>0.17052631578947372</v>
      </c>
      <c r="W28" s="3">
        <f t="shared" si="22"/>
        <v>4.2105263157894736E-2</v>
      </c>
      <c r="X28" s="3">
        <f t="shared" si="22"/>
        <v>4.736842105263158E-2</v>
      </c>
      <c r="Y28" s="3">
        <f t="shared" si="22"/>
        <v>3.2456140350877197E-2</v>
      </c>
      <c r="Z28" s="3"/>
      <c r="AA28" t="s">
        <v>13</v>
      </c>
      <c r="AB28" s="3">
        <f>AVERAGE(AB25:AB27)</f>
        <v>6.2982456140350876E-2</v>
      </c>
      <c r="AC28" s="3">
        <f t="shared" ref="AC28:AH28" si="23">AVERAGE(AC25:AC27)</f>
        <v>3.2456140350877197E-2</v>
      </c>
      <c r="AD28" s="3">
        <f t="shared" si="23"/>
        <v>4.7017543859649125E-2</v>
      </c>
      <c r="AE28" s="3">
        <f t="shared" si="23"/>
        <v>0.10438596491228069</v>
      </c>
      <c r="AF28" s="3">
        <f t="shared" si="23"/>
        <v>3.105263157894737E-2</v>
      </c>
      <c r="AG28" s="3">
        <f t="shared" si="23"/>
        <v>3.1228070175438594E-2</v>
      </c>
      <c r="AH28" s="3">
        <f t="shared" si="23"/>
        <v>0.04</v>
      </c>
    </row>
    <row r="30" spans="1:53" x14ac:dyDescent="0.3">
      <c r="P30" s="3"/>
    </row>
    <row r="31" spans="1:53" ht="15.6" x14ac:dyDescent="0.35">
      <c r="A31">
        <v>3</v>
      </c>
      <c r="B31" s="10" t="s">
        <v>26</v>
      </c>
      <c r="C31" s="9"/>
      <c r="D31" s="9"/>
      <c r="E31" s="9"/>
      <c r="F31" s="9"/>
      <c r="G31" s="9"/>
      <c r="H31" s="9"/>
      <c r="J31" s="10" t="s">
        <v>45</v>
      </c>
      <c r="K31" s="9"/>
      <c r="L31" s="9"/>
      <c r="M31" s="9"/>
      <c r="N31" s="9"/>
      <c r="O31" s="9"/>
      <c r="Q31">
        <v>3</v>
      </c>
      <c r="R31" s="10" t="s">
        <v>26</v>
      </c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J31" s="10" t="s">
        <v>45</v>
      </c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</row>
    <row r="32" spans="1:53" x14ac:dyDescent="0.3">
      <c r="B32" t="s">
        <v>20</v>
      </c>
      <c r="C32" t="s">
        <v>18</v>
      </c>
      <c r="F32" t="s">
        <v>20</v>
      </c>
      <c r="G32" t="s">
        <v>19</v>
      </c>
      <c r="J32" t="s">
        <v>1</v>
      </c>
      <c r="K32" t="s">
        <v>6</v>
      </c>
      <c r="N32" t="s">
        <v>1</v>
      </c>
      <c r="O32" t="s">
        <v>6</v>
      </c>
      <c r="R32" t="s">
        <v>20</v>
      </c>
      <c r="S32" t="s">
        <v>28</v>
      </c>
      <c r="T32" t="s">
        <v>29</v>
      </c>
      <c r="U32" t="s">
        <v>30</v>
      </c>
      <c r="V32" t="s">
        <v>31</v>
      </c>
      <c r="W32" t="s">
        <v>32</v>
      </c>
      <c r="X32" t="s">
        <v>33</v>
      </c>
      <c r="Y32" t="s">
        <v>34</v>
      </c>
      <c r="AA32" t="s">
        <v>20</v>
      </c>
      <c r="AB32" t="s">
        <v>35</v>
      </c>
      <c r="AC32" t="s">
        <v>36</v>
      </c>
      <c r="AD32" t="s">
        <v>37</v>
      </c>
      <c r="AE32" t="s">
        <v>38</v>
      </c>
      <c r="AF32" t="s">
        <v>39</v>
      </c>
      <c r="AG32" t="s">
        <v>40</v>
      </c>
      <c r="AH32" t="s">
        <v>41</v>
      </c>
      <c r="AJ32" t="s">
        <v>1</v>
      </c>
      <c r="AK32" t="s">
        <v>6</v>
      </c>
      <c r="AT32" t="s">
        <v>1</v>
      </c>
      <c r="AU32" t="s">
        <v>6</v>
      </c>
    </row>
    <row r="33" spans="1:54" x14ac:dyDescent="0.3">
      <c r="B33" t="s">
        <v>7</v>
      </c>
      <c r="C33" s="4">
        <f>K33*50</f>
        <v>9.1999999999999993</v>
      </c>
      <c r="D33" s="4"/>
      <c r="F33" t="s">
        <v>8</v>
      </c>
      <c r="G33" s="4">
        <f>O33*50</f>
        <v>9.1999999999999993</v>
      </c>
      <c r="H33" s="4"/>
      <c r="J33" t="s">
        <v>7</v>
      </c>
      <c r="K33">
        <v>0.184</v>
      </c>
      <c r="L33" s="3"/>
      <c r="M33" s="4"/>
      <c r="N33" t="s">
        <v>8</v>
      </c>
      <c r="O33" s="3">
        <v>0.184</v>
      </c>
      <c r="R33" t="s">
        <v>7</v>
      </c>
      <c r="S33" s="4">
        <f t="shared" ref="S33:Y34" si="24">AK33*50</f>
        <v>9.8000000000000007</v>
      </c>
      <c r="T33" s="4">
        <f t="shared" si="24"/>
        <v>11.1</v>
      </c>
      <c r="U33" s="4">
        <f t="shared" si="24"/>
        <v>9.3000000000000007</v>
      </c>
      <c r="V33" s="4">
        <f t="shared" si="24"/>
        <v>8.4</v>
      </c>
      <c r="W33" s="4">
        <f t="shared" si="24"/>
        <v>9.4499999999999993</v>
      </c>
      <c r="X33" s="4">
        <f t="shared" si="24"/>
        <v>9.1</v>
      </c>
      <c r="Y33" s="4">
        <f t="shared" si="24"/>
        <v>10.100000000000001</v>
      </c>
      <c r="Z33" s="4"/>
      <c r="AA33" t="s">
        <v>8</v>
      </c>
      <c r="AB33" s="4">
        <f t="shared" ref="AB33:AH33" si="25">AU33*50</f>
        <v>9.9500000000000011</v>
      </c>
      <c r="AC33" s="4">
        <f t="shared" si="25"/>
        <v>9</v>
      </c>
      <c r="AD33" s="4">
        <f t="shared" si="25"/>
        <v>9.4</v>
      </c>
      <c r="AE33" s="4">
        <f t="shared" si="25"/>
        <v>6.2</v>
      </c>
      <c r="AF33" s="4">
        <f t="shared" si="25"/>
        <v>9.75</v>
      </c>
      <c r="AG33" s="4">
        <f t="shared" si="25"/>
        <v>9.4499999999999993</v>
      </c>
      <c r="AH33" s="4">
        <f t="shared" si="25"/>
        <v>11.25</v>
      </c>
      <c r="AJ33" t="s">
        <v>7</v>
      </c>
      <c r="AK33" s="3">
        <v>0.19600000000000001</v>
      </c>
      <c r="AL33" s="3">
        <v>0.222</v>
      </c>
      <c r="AM33" s="3">
        <v>0.186</v>
      </c>
      <c r="AN33" s="3">
        <v>0.16800000000000001</v>
      </c>
      <c r="AO33" s="3">
        <v>0.189</v>
      </c>
      <c r="AP33" s="3">
        <v>0.182</v>
      </c>
      <c r="AQ33" s="3">
        <v>0.20200000000000001</v>
      </c>
      <c r="AR33" s="3"/>
      <c r="AT33" t="s">
        <v>8</v>
      </c>
      <c r="AU33" s="3">
        <v>0.19900000000000001</v>
      </c>
      <c r="AV33" s="3">
        <v>0.18</v>
      </c>
      <c r="AW33" s="3">
        <v>0.188</v>
      </c>
      <c r="AX33" s="3">
        <v>0.124</v>
      </c>
      <c r="AY33" s="3">
        <v>0.19500000000000001</v>
      </c>
      <c r="AZ33" s="3">
        <v>0.189</v>
      </c>
      <c r="BA33" s="3">
        <v>0.22500000000000001</v>
      </c>
      <c r="BB33" s="3"/>
    </row>
    <row r="34" spans="1:54" x14ac:dyDescent="0.3">
      <c r="B34" t="s">
        <v>9</v>
      </c>
      <c r="C34" s="4">
        <f>K34*50</f>
        <v>9.1</v>
      </c>
      <c r="D34" s="4"/>
      <c r="F34" t="s">
        <v>10</v>
      </c>
      <c r="G34" s="4">
        <f>O34*50</f>
        <v>9.4</v>
      </c>
      <c r="H34" s="4"/>
      <c r="J34" t="s">
        <v>9</v>
      </c>
      <c r="K34">
        <v>0.182</v>
      </c>
      <c r="L34" s="3"/>
      <c r="M34" s="4"/>
      <c r="N34" t="s">
        <v>10</v>
      </c>
      <c r="O34" s="3">
        <v>0.188</v>
      </c>
      <c r="R34" t="s">
        <v>9</v>
      </c>
      <c r="S34" s="4">
        <f t="shared" si="24"/>
        <v>9.8000000000000007</v>
      </c>
      <c r="T34" s="4">
        <f t="shared" si="24"/>
        <v>10.9</v>
      </c>
      <c r="U34" s="4">
        <f t="shared" si="24"/>
        <v>9.4499999999999993</v>
      </c>
      <c r="V34" s="4">
        <f t="shared" si="24"/>
        <v>9.7000000000000011</v>
      </c>
      <c r="W34" s="4">
        <f t="shared" si="24"/>
        <v>10.050000000000001</v>
      </c>
      <c r="X34" s="4">
        <f t="shared" si="24"/>
        <v>9.25</v>
      </c>
      <c r="Y34" s="4">
        <f t="shared" si="24"/>
        <v>10.050000000000001</v>
      </c>
      <c r="Z34" s="4"/>
      <c r="AA34" t="s">
        <v>10</v>
      </c>
      <c r="AB34" s="4">
        <f t="shared" ref="AB34:AG34" si="26">AU34*50</f>
        <v>9.1</v>
      </c>
      <c r="AC34" s="4">
        <f t="shared" si="26"/>
        <v>8.2000000000000011</v>
      </c>
      <c r="AD34" s="4">
        <f t="shared" si="26"/>
        <v>9.5500000000000007</v>
      </c>
      <c r="AE34" s="4">
        <f t="shared" si="26"/>
        <v>6.9</v>
      </c>
      <c r="AF34" s="4">
        <f t="shared" si="26"/>
        <v>9.15</v>
      </c>
      <c r="AG34" s="4">
        <f t="shared" si="26"/>
        <v>6.5</v>
      </c>
      <c r="AH34" s="4">
        <f>BA34*55</f>
        <v>12.595000000000001</v>
      </c>
      <c r="AJ34" t="s">
        <v>9</v>
      </c>
      <c r="AK34" s="3">
        <v>0.19600000000000001</v>
      </c>
      <c r="AL34" s="3">
        <v>0.218</v>
      </c>
      <c r="AM34" s="3">
        <v>0.189</v>
      </c>
      <c r="AN34" s="3">
        <v>0.19400000000000001</v>
      </c>
      <c r="AO34" s="3">
        <v>0.20100000000000001</v>
      </c>
      <c r="AP34" s="3">
        <v>0.185</v>
      </c>
      <c r="AQ34" s="3">
        <v>0.20100000000000001</v>
      </c>
      <c r="AR34" s="3"/>
      <c r="AT34" t="s">
        <v>10</v>
      </c>
      <c r="AU34" s="3">
        <v>0.182</v>
      </c>
      <c r="AV34" s="3">
        <v>0.16400000000000001</v>
      </c>
      <c r="AW34" s="3">
        <v>0.191</v>
      </c>
      <c r="AX34" s="3">
        <v>0.13800000000000001</v>
      </c>
      <c r="AY34" s="3">
        <v>0.183</v>
      </c>
      <c r="AZ34" s="12">
        <v>0.13</v>
      </c>
      <c r="BA34" s="3">
        <v>0.22900000000000001</v>
      </c>
      <c r="BB34" s="3"/>
    </row>
    <row r="35" spans="1:54" x14ac:dyDescent="0.3">
      <c r="B35" t="s">
        <v>13</v>
      </c>
      <c r="C35" s="4">
        <f>AVERAGE(C33:C34)</f>
        <v>9.1499999999999986</v>
      </c>
      <c r="D35" s="4"/>
      <c r="E35" s="3"/>
      <c r="F35" t="s">
        <v>13</v>
      </c>
      <c r="G35" s="4">
        <f>AVERAGE(G33:G34)</f>
        <v>9.3000000000000007</v>
      </c>
      <c r="H35" s="4"/>
      <c r="M35" s="3"/>
      <c r="N35" s="3"/>
      <c r="O35" s="3"/>
      <c r="R35" t="s">
        <v>13</v>
      </c>
      <c r="S35" s="4">
        <f>AVERAGE(S33:S34)</f>
        <v>9.8000000000000007</v>
      </c>
      <c r="T35" s="4">
        <f t="shared" ref="T35:Y35" si="27">AVERAGE(T33:T34)</f>
        <v>11</v>
      </c>
      <c r="U35" s="4">
        <f t="shared" si="27"/>
        <v>9.375</v>
      </c>
      <c r="V35" s="4">
        <f t="shared" si="27"/>
        <v>9.0500000000000007</v>
      </c>
      <c r="W35" s="4">
        <f t="shared" si="27"/>
        <v>9.75</v>
      </c>
      <c r="X35" s="4">
        <f t="shared" si="27"/>
        <v>9.1750000000000007</v>
      </c>
      <c r="Y35" s="4">
        <f t="shared" si="27"/>
        <v>10.075000000000001</v>
      </c>
      <c r="Z35" s="4"/>
      <c r="AA35" t="s">
        <v>13</v>
      </c>
      <c r="AB35" s="4">
        <f>AVERAGE(AB33:AB34)</f>
        <v>9.5250000000000004</v>
      </c>
      <c r="AC35" s="4">
        <f t="shared" ref="AC35:AH35" si="28">AVERAGE(AC33:AC34)</f>
        <v>8.6000000000000014</v>
      </c>
      <c r="AD35" s="4">
        <f t="shared" si="28"/>
        <v>9.4750000000000014</v>
      </c>
      <c r="AE35" s="4">
        <f t="shared" si="28"/>
        <v>6.5500000000000007</v>
      </c>
      <c r="AF35" s="4">
        <f t="shared" si="28"/>
        <v>9.4499999999999993</v>
      </c>
      <c r="AG35" s="4">
        <f t="shared" si="28"/>
        <v>7.9749999999999996</v>
      </c>
      <c r="AH35" s="4">
        <f t="shared" si="28"/>
        <v>11.922499999999999</v>
      </c>
      <c r="AM35" s="3"/>
      <c r="AN35" s="3"/>
      <c r="AO35" s="3"/>
    </row>
    <row r="36" spans="1:54" x14ac:dyDescent="0.3">
      <c r="AZ36" s="7" t="s">
        <v>42</v>
      </c>
    </row>
    <row r="37" spans="1:54" ht="15.6" x14ac:dyDescent="0.35">
      <c r="A37">
        <v>4</v>
      </c>
      <c r="B37" s="10" t="s">
        <v>46</v>
      </c>
      <c r="C37" s="9"/>
      <c r="D37" s="9"/>
      <c r="E37" s="9"/>
      <c r="F37" s="9"/>
      <c r="G37" s="9"/>
      <c r="H37" s="9"/>
      <c r="Q37">
        <v>4</v>
      </c>
      <c r="R37" s="10" t="s">
        <v>46</v>
      </c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</row>
    <row r="38" spans="1:54" x14ac:dyDescent="0.3">
      <c r="B38" t="s">
        <v>20</v>
      </c>
      <c r="C38" t="s">
        <v>18</v>
      </c>
      <c r="E38" t="s">
        <v>20</v>
      </c>
      <c r="F38" t="s">
        <v>19</v>
      </c>
      <c r="R38" t="s">
        <v>20</v>
      </c>
      <c r="S38" t="s">
        <v>28</v>
      </c>
      <c r="T38" t="s">
        <v>29</v>
      </c>
      <c r="U38" t="s">
        <v>30</v>
      </c>
      <c r="V38" t="s">
        <v>31</v>
      </c>
      <c r="W38" t="s">
        <v>32</v>
      </c>
      <c r="X38" t="s">
        <v>33</v>
      </c>
      <c r="Y38" t="s">
        <v>34</v>
      </c>
      <c r="AA38" t="s">
        <v>20</v>
      </c>
      <c r="AB38" t="s">
        <v>35</v>
      </c>
      <c r="AC38" t="s">
        <v>36</v>
      </c>
      <c r="AD38" t="s">
        <v>37</v>
      </c>
      <c r="AE38" t="s">
        <v>38</v>
      </c>
      <c r="AF38" t="s">
        <v>39</v>
      </c>
      <c r="AG38" t="s">
        <v>40</v>
      </c>
      <c r="AH38" t="s">
        <v>41</v>
      </c>
    </row>
    <row r="39" spans="1:54" x14ac:dyDescent="0.3">
      <c r="B39" s="8">
        <v>1</v>
      </c>
      <c r="C39" s="3">
        <f>C25*10</f>
        <v>8.0210526315789483</v>
      </c>
      <c r="E39" s="8">
        <v>1</v>
      </c>
      <c r="F39" s="3">
        <f>F25*10</f>
        <v>8.4684210526315802</v>
      </c>
      <c r="I39" s="3"/>
      <c r="R39" s="8">
        <v>1</v>
      </c>
      <c r="S39" s="3">
        <f>S25*10</f>
        <v>0.74210526315789493</v>
      </c>
      <c r="T39" s="3">
        <f t="shared" ref="T39:Y39" si="29">T25*10</f>
        <v>0.18947368421052635</v>
      </c>
      <c r="U39" s="3">
        <f t="shared" si="29"/>
        <v>0.24210526315789474</v>
      </c>
      <c r="V39" s="3">
        <f t="shared" si="29"/>
        <v>1.142105263157895</v>
      </c>
      <c r="W39" s="3">
        <f t="shared" si="29"/>
        <v>0.41052631578947368</v>
      </c>
      <c r="X39" s="3">
        <f t="shared" si="29"/>
        <v>0.51052631578947372</v>
      </c>
      <c r="Y39" s="3">
        <f t="shared" si="29"/>
        <v>0.34210526315789475</v>
      </c>
      <c r="Z39" s="3"/>
      <c r="AA39" s="8">
        <v>1</v>
      </c>
      <c r="AB39" s="3">
        <f>AB25*10</f>
        <v>0.36315789473684218</v>
      </c>
      <c r="AC39" s="3">
        <f t="shared" ref="AC39:AH39" si="30">AC25*10</f>
        <v>0.25263157894736843</v>
      </c>
      <c r="AD39" s="3">
        <f t="shared" si="30"/>
        <v>0.43157894736842112</v>
      </c>
      <c r="AE39" s="3">
        <f t="shared" si="30"/>
        <v>1.6157894736842104</v>
      </c>
      <c r="AF39" s="3">
        <f t="shared" si="30"/>
        <v>0.18421052631578949</v>
      </c>
      <c r="AG39" s="3">
        <f t="shared" si="30"/>
        <v>0.26842105263157895</v>
      </c>
      <c r="AH39" s="3">
        <f t="shared" si="30"/>
        <v>0.24736842105263157</v>
      </c>
    </row>
    <row r="40" spans="1:54" x14ac:dyDescent="0.3">
      <c r="B40" s="8">
        <v>2</v>
      </c>
      <c r="C40" s="3">
        <f>C26*10</f>
        <v>7.5789473684210531</v>
      </c>
      <c r="E40" s="8">
        <v>2</v>
      </c>
      <c r="F40" s="3">
        <f>F26*10</f>
        <v>8.2842105263157908</v>
      </c>
      <c r="H40" s="5"/>
      <c r="R40" s="8">
        <v>2</v>
      </c>
      <c r="S40" s="3">
        <f>S26*10</f>
        <v>0.56842105263157894</v>
      </c>
      <c r="T40" s="3">
        <f t="shared" ref="T40:Y40" si="31">T26*10</f>
        <v>0.14210526315789476</v>
      </c>
      <c r="U40" s="3">
        <f t="shared" si="31"/>
        <v>0.38421052631578956</v>
      </c>
      <c r="V40" s="3">
        <f t="shared" si="31"/>
        <v>2.0210526315789474</v>
      </c>
      <c r="W40" s="3">
        <f t="shared" si="31"/>
        <v>0.45263157894736838</v>
      </c>
      <c r="X40" s="3">
        <f t="shared" si="31"/>
        <v>0.48947368421052634</v>
      </c>
      <c r="Y40" s="3">
        <f t="shared" si="31"/>
        <v>0.32105263157894742</v>
      </c>
      <c r="Z40" s="3"/>
      <c r="AA40" s="8">
        <v>2</v>
      </c>
      <c r="AB40" s="3">
        <f>AB26*10</f>
        <v>0.47368421052631582</v>
      </c>
      <c r="AC40" s="3">
        <f t="shared" ref="AC40:AH40" si="32">AC26*10</f>
        <v>0.52631578947368429</v>
      </c>
      <c r="AD40" s="3">
        <f t="shared" si="32"/>
        <v>0.39473684210526316</v>
      </c>
      <c r="AE40" s="3">
        <f t="shared" si="32"/>
        <v>0.78947368421052633</v>
      </c>
      <c r="AF40" s="3">
        <f t="shared" si="32"/>
        <v>0.17894736842105266</v>
      </c>
      <c r="AG40" s="3">
        <f t="shared" si="32"/>
        <v>0.33157894736842108</v>
      </c>
      <c r="AH40" s="3">
        <f t="shared" si="32"/>
        <v>0.38421052631578945</v>
      </c>
    </row>
    <row r="41" spans="1:54" x14ac:dyDescent="0.3">
      <c r="B41" s="8">
        <v>3</v>
      </c>
      <c r="C41" s="3">
        <f>C27*10</f>
        <v>8.010526315789475</v>
      </c>
      <c r="E41" s="8">
        <v>3</v>
      </c>
      <c r="F41" s="3">
        <f>F27*10</f>
        <v>8.5631578947368432</v>
      </c>
      <c r="H41" s="3"/>
      <c r="R41" s="8">
        <v>3</v>
      </c>
      <c r="S41" s="3">
        <f>S27*10</f>
        <v>0.68947368421052635</v>
      </c>
      <c r="T41" s="3">
        <f t="shared" ref="T41:Y41" si="33">T27*10</f>
        <v>0.30000000000000004</v>
      </c>
      <c r="U41" s="3">
        <f t="shared" si="33"/>
        <v>0.43157894736842106</v>
      </c>
      <c r="V41" s="3">
        <f t="shared" si="33"/>
        <v>1.9526315789473685</v>
      </c>
      <c r="W41" s="3">
        <f t="shared" si="33"/>
        <v>0.4</v>
      </c>
      <c r="X41" s="3">
        <f t="shared" si="33"/>
        <v>0.42105263157894729</v>
      </c>
      <c r="Y41" s="3">
        <f t="shared" si="33"/>
        <v>0.31052631578947371</v>
      </c>
      <c r="Z41" s="3"/>
      <c r="AA41" s="8">
        <v>3</v>
      </c>
      <c r="AB41" s="3">
        <f>AB27*10</f>
        <v>1.0526315789473686</v>
      </c>
      <c r="AC41" s="3">
        <f t="shared" ref="AC41:AH41" si="34">AC27*10</f>
        <v>0.19473684210526321</v>
      </c>
      <c r="AD41" s="3">
        <f t="shared" si="34"/>
        <v>0.58421052631578951</v>
      </c>
      <c r="AE41" s="3">
        <f t="shared" si="34"/>
        <v>0.72631578947368436</v>
      </c>
      <c r="AF41" s="3">
        <f t="shared" si="34"/>
        <v>0.56842105263157894</v>
      </c>
      <c r="AG41" s="3">
        <f t="shared" si="34"/>
        <v>0.33684210526315789</v>
      </c>
      <c r="AH41" s="3">
        <f t="shared" si="34"/>
        <v>0.56842105263157905</v>
      </c>
    </row>
    <row r="42" spans="1:54" x14ac:dyDescent="0.3">
      <c r="B42" t="s">
        <v>13</v>
      </c>
      <c r="C42" s="3">
        <f>AVERAGE(C39:C41)</f>
        <v>7.870175438596493</v>
      </c>
      <c r="E42" t="s">
        <v>13</v>
      </c>
      <c r="F42" s="3">
        <f>AVERAGE(F39:F41)</f>
        <v>8.438596491228072</v>
      </c>
      <c r="R42" t="s">
        <v>13</v>
      </c>
      <c r="S42" s="3">
        <f>AVERAGE(S39:S41)</f>
        <v>0.66666666666666685</v>
      </c>
      <c r="T42" s="3">
        <f t="shared" ref="T42:Y42" si="35">AVERAGE(T39:T41)</f>
        <v>0.2105263157894737</v>
      </c>
      <c r="U42" s="3">
        <f t="shared" si="35"/>
        <v>0.35263157894736841</v>
      </c>
      <c r="V42" s="3">
        <f t="shared" si="35"/>
        <v>1.705263157894737</v>
      </c>
      <c r="W42" s="3">
        <f t="shared" si="35"/>
        <v>0.42105263157894735</v>
      </c>
      <c r="X42" s="3">
        <f t="shared" si="35"/>
        <v>0.47368421052631576</v>
      </c>
      <c r="Y42" s="3">
        <f t="shared" si="35"/>
        <v>0.324561403508772</v>
      </c>
      <c r="Z42" s="3"/>
      <c r="AA42" t="s">
        <v>13</v>
      </c>
      <c r="AB42" s="3">
        <f>AVERAGE(AB39:AB41)</f>
        <v>0.62982456140350884</v>
      </c>
      <c r="AC42" s="3">
        <f t="shared" ref="AC42:AH42" si="36">AVERAGE(AC39:AC41)</f>
        <v>0.324561403508772</v>
      </c>
      <c r="AD42" s="3">
        <f t="shared" si="36"/>
        <v>0.4701754385964913</v>
      </c>
      <c r="AE42" s="3">
        <f t="shared" si="36"/>
        <v>1.0438596491228072</v>
      </c>
      <c r="AF42" s="3">
        <f t="shared" si="36"/>
        <v>0.31052631578947371</v>
      </c>
      <c r="AG42" s="3">
        <f t="shared" si="36"/>
        <v>0.31228070175438599</v>
      </c>
      <c r="AH42" s="3">
        <f t="shared" si="36"/>
        <v>0.40000000000000008</v>
      </c>
    </row>
    <row r="44" spans="1:54" x14ac:dyDescent="0.3">
      <c r="A44">
        <v>5</v>
      </c>
      <c r="B44" s="9" t="s">
        <v>27</v>
      </c>
      <c r="C44" s="9"/>
      <c r="D44" s="9"/>
      <c r="E44" s="9"/>
      <c r="F44" s="9"/>
      <c r="G44" s="9"/>
      <c r="H44" s="9"/>
      <c r="Q44">
        <v>5</v>
      </c>
      <c r="R44" s="9" t="s">
        <v>27</v>
      </c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</row>
    <row r="45" spans="1:54" x14ac:dyDescent="0.3">
      <c r="B45" t="s">
        <v>20</v>
      </c>
      <c r="C45" t="s">
        <v>18</v>
      </c>
      <c r="E45" t="s">
        <v>20</v>
      </c>
      <c r="F45" t="s">
        <v>19</v>
      </c>
      <c r="R45" t="s">
        <v>20</v>
      </c>
      <c r="S45" t="s">
        <v>28</v>
      </c>
      <c r="T45" t="s">
        <v>29</v>
      </c>
      <c r="U45" t="s">
        <v>30</v>
      </c>
      <c r="V45" t="s">
        <v>31</v>
      </c>
      <c r="W45" t="s">
        <v>32</v>
      </c>
      <c r="X45" t="s">
        <v>33</v>
      </c>
      <c r="Y45" t="s">
        <v>34</v>
      </c>
      <c r="AA45" t="s">
        <v>20</v>
      </c>
      <c r="AB45" t="s">
        <v>35</v>
      </c>
      <c r="AC45" t="s">
        <v>36</v>
      </c>
      <c r="AD45" t="s">
        <v>37</v>
      </c>
      <c r="AE45" t="s">
        <v>38</v>
      </c>
      <c r="AF45" t="s">
        <v>39</v>
      </c>
      <c r="AG45" t="s">
        <v>40</v>
      </c>
      <c r="AH45" t="s">
        <v>41</v>
      </c>
    </row>
    <row r="46" spans="1:54" x14ac:dyDescent="0.3">
      <c r="B46" s="8">
        <v>1</v>
      </c>
      <c r="C46" s="4">
        <f>(1-(C39/C35))*100</f>
        <v>12.338222605694538</v>
      </c>
      <c r="E46" s="8">
        <v>1</v>
      </c>
      <c r="F46" s="4">
        <f>(1-(F39/G35))*100</f>
        <v>8.9417091114883931</v>
      </c>
      <c r="R46" s="8">
        <v>1</v>
      </c>
      <c r="S46" s="4">
        <f>(1-(S39/S35))*100</f>
        <v>92.427497314715353</v>
      </c>
      <c r="T46" s="4">
        <f t="shared" ref="T46:Y46" si="37">(1-(T39/T35))*100</f>
        <v>98.277511961722482</v>
      </c>
      <c r="U46" s="4">
        <f t="shared" si="37"/>
        <v>97.417543859649129</v>
      </c>
      <c r="V46" s="4">
        <f t="shared" si="37"/>
        <v>87.380052340796738</v>
      </c>
      <c r="W46" s="4">
        <f t="shared" si="37"/>
        <v>95.78947368421052</v>
      </c>
      <c r="X46" s="4">
        <f t="shared" si="37"/>
        <v>94.435680481858597</v>
      </c>
      <c r="Y46" s="4">
        <f t="shared" si="37"/>
        <v>96.604414261460107</v>
      </c>
      <c r="Z46" s="4"/>
      <c r="AA46" s="8">
        <v>1</v>
      </c>
      <c r="AB46" s="4">
        <f>(1-(AB39/AB35))*100</f>
        <v>96.187318690426849</v>
      </c>
      <c r="AC46" s="4">
        <f t="shared" ref="AC46:AH46" si="38">(1-(AC39/AC35))*100</f>
        <v>97.062423500611999</v>
      </c>
      <c r="AD46" s="4">
        <f t="shared" si="38"/>
        <v>95.445077072628806</v>
      </c>
      <c r="AE46" s="4">
        <f t="shared" si="38"/>
        <v>75.331458417034952</v>
      </c>
      <c r="AF46" s="4">
        <f t="shared" si="38"/>
        <v>98.050682261208578</v>
      </c>
      <c r="AG46" s="4">
        <f t="shared" si="38"/>
        <v>96.634218775779573</v>
      </c>
      <c r="AH46" s="4">
        <f t="shared" si="38"/>
        <v>97.925196720045022</v>
      </c>
    </row>
    <row r="47" spans="1:54" x14ac:dyDescent="0.3">
      <c r="B47" s="8">
        <v>2</v>
      </c>
      <c r="C47" s="4">
        <f>(1-(C40/C35))*100</f>
        <v>17.169974115616892</v>
      </c>
      <c r="E47" s="8">
        <v>2</v>
      </c>
      <c r="F47" s="4">
        <f>(1-(F40/G35))*100</f>
        <v>10.922467458969997</v>
      </c>
      <c r="R47" s="8">
        <v>2</v>
      </c>
      <c r="S47" s="4">
        <f>(1-(S40/S35))*100</f>
        <v>94.19978517722879</v>
      </c>
      <c r="T47" s="4">
        <f t="shared" ref="T47:Y47" si="39">(1-(T40/T35))*100</f>
        <v>98.708133971291872</v>
      </c>
      <c r="U47" s="4">
        <f t="shared" si="39"/>
        <v>95.901754385964907</v>
      </c>
      <c r="V47" s="4">
        <f t="shared" si="39"/>
        <v>77.667926722884559</v>
      </c>
      <c r="W47" s="4">
        <f t="shared" si="39"/>
        <v>95.357624831309039</v>
      </c>
      <c r="X47" s="4">
        <f t="shared" si="39"/>
        <v>94.665136956833493</v>
      </c>
      <c r="Y47" s="4">
        <f t="shared" si="39"/>
        <v>96.813373383831788</v>
      </c>
      <c r="Z47" s="4"/>
      <c r="AA47" s="8">
        <v>2</v>
      </c>
      <c r="AB47" s="4">
        <f>(1-(AB40/AB35))*100</f>
        <v>95.026937422295902</v>
      </c>
      <c r="AC47" s="4">
        <f t="shared" ref="AC47:AH47" si="40">(1-(AC40/AC35))*100</f>
        <v>93.880048959608317</v>
      </c>
      <c r="AD47" s="4">
        <f t="shared" si="40"/>
        <v>95.833911956672679</v>
      </c>
      <c r="AE47" s="4">
        <f t="shared" si="40"/>
        <v>87.946966653274401</v>
      </c>
      <c r="AF47" s="4">
        <f t="shared" si="40"/>
        <v>98.106377053745476</v>
      </c>
      <c r="AG47" s="4">
        <f t="shared" si="40"/>
        <v>95.842270252433593</v>
      </c>
      <c r="AH47" s="4">
        <f t="shared" si="40"/>
        <v>96.777433203474189</v>
      </c>
      <c r="AI47" s="4"/>
    </row>
    <row r="48" spans="1:54" x14ac:dyDescent="0.3">
      <c r="B48" s="8">
        <v>3</v>
      </c>
      <c r="C48" s="4">
        <f>(1-(C41/C35))*100</f>
        <v>12.45326430831174</v>
      </c>
      <c r="E48" s="8">
        <v>3</v>
      </c>
      <c r="F48" s="4">
        <f>(1-(F41/G35))*100</f>
        <v>7.9230333899264256</v>
      </c>
      <c r="R48" s="8">
        <v>3</v>
      </c>
      <c r="S48" s="4">
        <f>(1-(S41/S35))*100</f>
        <v>92.964554242749728</v>
      </c>
      <c r="T48" s="4">
        <f t="shared" ref="T48:Y48" si="41">(1-(T41/T35))*100</f>
        <v>97.27272727272728</v>
      </c>
      <c r="U48" s="4">
        <f t="shared" si="41"/>
        <v>95.396491228070175</v>
      </c>
      <c r="V48" s="4">
        <f t="shared" si="41"/>
        <v>78.423960453620239</v>
      </c>
      <c r="W48" s="4">
        <f t="shared" si="41"/>
        <v>95.897435897435898</v>
      </c>
      <c r="X48" s="4">
        <f t="shared" si="41"/>
        <v>95.410870500501943</v>
      </c>
      <c r="Y48" s="4">
        <f t="shared" si="41"/>
        <v>96.917852945017628</v>
      </c>
      <c r="Z48" s="4"/>
      <c r="AA48" s="8">
        <v>3</v>
      </c>
      <c r="AB48" s="4">
        <f>(1-(AB41/AB35))*100</f>
        <v>88.948749827324207</v>
      </c>
      <c r="AC48" s="4">
        <f t="shared" ref="AC48:AH48" si="42">(1-(AC41/AC35))*100</f>
        <v>97.735618115055075</v>
      </c>
      <c r="AD48" s="4">
        <f t="shared" si="42"/>
        <v>93.834189695875565</v>
      </c>
      <c r="AE48" s="4">
        <f t="shared" si="42"/>
        <v>88.91120932101245</v>
      </c>
      <c r="AF48" s="4">
        <f t="shared" si="42"/>
        <v>93.984962406015043</v>
      </c>
      <c r="AG48" s="4">
        <f t="shared" si="42"/>
        <v>95.776274542154766</v>
      </c>
      <c r="AH48" s="4">
        <f t="shared" si="42"/>
        <v>95.232366931167306</v>
      </c>
      <c r="AI48" s="4"/>
    </row>
    <row r="49" spans="2:35" x14ac:dyDescent="0.3">
      <c r="B49" t="s">
        <v>13</v>
      </c>
      <c r="C49" s="4">
        <f>AVERAGE(C46:C48)</f>
        <v>13.987153676541055</v>
      </c>
      <c r="E49" t="s">
        <v>13</v>
      </c>
      <c r="F49" s="4">
        <f>(1-(F42/G35))*100</f>
        <v>9.2624033201282643</v>
      </c>
      <c r="R49" t="s">
        <v>13</v>
      </c>
      <c r="S49" s="4">
        <f>AVERAGE(S46:S48)</f>
        <v>93.197278911564624</v>
      </c>
      <c r="T49" s="4">
        <f t="shared" ref="T49:Y49" si="43">AVERAGE(T46:T48)</f>
        <v>98.086124401913878</v>
      </c>
      <c r="U49" s="4">
        <f t="shared" si="43"/>
        <v>96.23859649122808</v>
      </c>
      <c r="V49" s="4">
        <f t="shared" si="43"/>
        <v>81.157313172433831</v>
      </c>
      <c r="W49" s="4">
        <f t="shared" si="43"/>
        <v>95.681511470985143</v>
      </c>
      <c r="X49" s="4">
        <f t="shared" si="43"/>
        <v>94.837229313064697</v>
      </c>
      <c r="Y49" s="4">
        <f t="shared" si="43"/>
        <v>96.778546863436517</v>
      </c>
      <c r="Z49" s="4"/>
      <c r="AA49" t="s">
        <v>13</v>
      </c>
      <c r="AB49" s="4">
        <f>(1-(AB42/AB35))*100</f>
        <v>93.387668646682314</v>
      </c>
      <c r="AC49" s="4">
        <f t="shared" ref="AC49:AH49" si="44">(1-(AC42/AC35))*100</f>
        <v>96.226030191758454</v>
      </c>
      <c r="AD49" s="4">
        <f t="shared" si="44"/>
        <v>95.037726241725679</v>
      </c>
      <c r="AE49" s="4">
        <f t="shared" si="44"/>
        <v>84.063211463773939</v>
      </c>
      <c r="AF49" s="4">
        <f t="shared" si="44"/>
        <v>96.714007240323028</v>
      </c>
      <c r="AG49" s="4">
        <f t="shared" si="44"/>
        <v>96.084254523455968</v>
      </c>
      <c r="AH49" s="4">
        <f t="shared" si="44"/>
        <v>96.644998951562172</v>
      </c>
      <c r="AI49" s="4"/>
    </row>
    <row r="51" spans="2:35" x14ac:dyDescent="0.3">
      <c r="B51" t="s">
        <v>13</v>
      </c>
      <c r="C51" s="6">
        <f>AVERAGE(C49,F49)</f>
        <v>11.62477849833466</v>
      </c>
      <c r="R51" t="s">
        <v>13</v>
      </c>
      <c r="S51" s="6">
        <f>AVERAGE(S49:Y49,AB49:AH49)</f>
        <v>93.866749848850603</v>
      </c>
    </row>
    <row r="52" spans="2:35" x14ac:dyDescent="0.3">
      <c r="B52" s="5" t="s">
        <v>11</v>
      </c>
      <c r="C52" s="2">
        <f>_xlfn.STDEV.S(C49,F49)</f>
        <v>3.340903016433046</v>
      </c>
      <c r="R52" s="5" t="s">
        <v>11</v>
      </c>
      <c r="S52" s="2">
        <f>_xlfn.STDEV.S(S49:Y49,AB49:AH49)</f>
        <v>4.9779486422115991</v>
      </c>
    </row>
  </sheetData>
  <phoneticPr fontId="7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018AC-7BC0-4D22-8A6B-A1959CDAE702}">
  <dimension ref="A1:BD52"/>
  <sheetViews>
    <sheetView tabSelected="1" zoomScale="70" zoomScaleNormal="70" workbookViewId="0">
      <selection activeCell="M10" sqref="M10"/>
    </sheetView>
  </sheetViews>
  <sheetFormatPr defaultRowHeight="14.4" x14ac:dyDescent="0.3"/>
  <cols>
    <col min="2" max="2" width="9.6640625" customWidth="1"/>
    <col min="3" max="3" width="10.44140625" bestFit="1" customWidth="1"/>
    <col min="5" max="5" width="9.77734375" customWidth="1"/>
  </cols>
  <sheetData>
    <row r="1" spans="1:34" ht="20.399999999999999" thickBot="1" x14ac:dyDescent="0.45">
      <c r="B1" s="11" t="s">
        <v>21</v>
      </c>
      <c r="C1" s="11"/>
      <c r="D1" s="11"/>
      <c r="E1" s="11"/>
      <c r="F1" s="11"/>
      <c r="G1" s="11"/>
      <c r="H1" s="11"/>
    </row>
    <row r="2" spans="1:34" ht="15" thickTop="1" x14ac:dyDescent="0.3">
      <c r="B2" s="16"/>
      <c r="C2" s="21" t="s">
        <v>24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R2" s="22" t="s">
        <v>47</v>
      </c>
      <c r="S2" s="18"/>
    </row>
    <row r="3" spans="1:34" x14ac:dyDescent="0.3">
      <c r="B3" s="16"/>
      <c r="C3" s="16" t="s">
        <v>18</v>
      </c>
      <c r="D3" s="16" t="s">
        <v>19</v>
      </c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R3" s="18" t="s">
        <v>22</v>
      </c>
      <c r="S3" s="18" t="s">
        <v>43</v>
      </c>
    </row>
    <row r="4" spans="1:34" x14ac:dyDescent="0.3">
      <c r="B4" s="16" t="s">
        <v>0</v>
      </c>
      <c r="C4" s="17">
        <f>C49</f>
        <v>6.7124332570556797</v>
      </c>
      <c r="D4" s="17">
        <f>F49</f>
        <v>13.561126091636455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R4" s="19">
        <f>C51</f>
        <v>10.136779674346068</v>
      </c>
      <c r="S4" s="19">
        <f>C52</f>
        <v>4.8427571455957823</v>
      </c>
      <c r="T4" s="4"/>
    </row>
    <row r="5" spans="1:34" x14ac:dyDescent="0.3">
      <c r="B5" s="16"/>
      <c r="C5" s="16" t="s">
        <v>28</v>
      </c>
      <c r="D5" s="16" t="s">
        <v>29</v>
      </c>
      <c r="E5" s="16" t="s">
        <v>30</v>
      </c>
      <c r="F5" s="16" t="s">
        <v>31</v>
      </c>
      <c r="G5" s="16" t="s">
        <v>32</v>
      </c>
      <c r="H5" s="16" t="s">
        <v>33</v>
      </c>
      <c r="I5" s="16" t="s">
        <v>34</v>
      </c>
      <c r="J5" s="16" t="s">
        <v>35</v>
      </c>
      <c r="K5" s="16" t="s">
        <v>36</v>
      </c>
      <c r="L5" s="16" t="s">
        <v>37</v>
      </c>
      <c r="M5" s="16" t="s">
        <v>38</v>
      </c>
      <c r="N5" s="16" t="s">
        <v>39</v>
      </c>
      <c r="O5" s="16" t="s">
        <v>40</v>
      </c>
      <c r="P5" s="16" t="s">
        <v>41</v>
      </c>
      <c r="R5" s="18"/>
      <c r="S5" s="18"/>
    </row>
    <row r="6" spans="1:34" x14ac:dyDescent="0.3">
      <c r="B6" s="16" t="s">
        <v>12</v>
      </c>
      <c r="C6" s="17">
        <f>S49</f>
        <v>88.893493576460841</v>
      </c>
      <c r="D6" s="17">
        <f t="shared" ref="D6:I6" si="0">T49</f>
        <v>84.220219055927117</v>
      </c>
      <c r="E6" s="17">
        <f t="shared" si="0"/>
        <v>84.497768350346902</v>
      </c>
      <c r="F6" s="17">
        <f t="shared" si="0"/>
        <v>81.157313172433831</v>
      </c>
      <c r="G6" s="17">
        <f t="shared" si="0"/>
        <v>88.12175204157387</v>
      </c>
      <c r="H6" s="17">
        <f t="shared" si="0"/>
        <v>90.226876090750423</v>
      </c>
      <c r="I6" s="17">
        <f t="shared" si="0"/>
        <v>90.565101700266084</v>
      </c>
      <c r="J6" s="17">
        <f t="shared" ref="J6:P6" si="1">AB49</f>
        <v>87.672885918499958</v>
      </c>
      <c r="K6" s="17">
        <f t="shared" si="1"/>
        <v>82.638553570470521</v>
      </c>
      <c r="L6" s="17">
        <f t="shared" si="1"/>
        <v>83.663459724580264</v>
      </c>
      <c r="M6" s="17">
        <f t="shared" si="1"/>
        <v>84.063211463773939</v>
      </c>
      <c r="N6" s="17">
        <f t="shared" si="1"/>
        <v>86.551064436032078</v>
      </c>
      <c r="O6" s="17">
        <f t="shared" si="1"/>
        <v>96.433391170233278</v>
      </c>
      <c r="P6" s="17">
        <f t="shared" si="1"/>
        <v>85.445863178656694</v>
      </c>
      <c r="Q6" s="4"/>
      <c r="R6" s="19">
        <f>S51</f>
        <v>86.725068103571843</v>
      </c>
      <c r="S6" s="20">
        <f>S52</f>
        <v>3.9794801142087275</v>
      </c>
      <c r="T6" s="2"/>
    </row>
    <row r="10" spans="1:34" ht="20.399999999999999" thickBot="1" x14ac:dyDescent="0.45">
      <c r="B10" s="11" t="s">
        <v>23</v>
      </c>
      <c r="C10" s="11"/>
      <c r="D10" s="11"/>
      <c r="E10" s="11"/>
      <c r="F10" s="11"/>
      <c r="G10" s="11"/>
      <c r="H10" s="11"/>
    </row>
    <row r="11" spans="1:34" ht="15" thickTop="1" x14ac:dyDescent="0.3"/>
    <row r="12" spans="1:34" ht="18" thickBot="1" x14ac:dyDescent="0.4">
      <c r="B12" s="1" t="s">
        <v>0</v>
      </c>
      <c r="C12" s="1"/>
      <c r="D12" s="1"/>
      <c r="E12" s="1"/>
      <c r="F12" s="1"/>
      <c r="G12" s="1"/>
      <c r="H12" s="1"/>
      <c r="R12" s="1" t="s">
        <v>12</v>
      </c>
      <c r="S12" s="1"/>
      <c r="T12" s="1"/>
      <c r="U12" s="1"/>
      <c r="V12" s="1"/>
      <c r="W12" s="1"/>
      <c r="X12" s="1"/>
    </row>
    <row r="13" spans="1:34" ht="16.2" thickTop="1" x14ac:dyDescent="0.35">
      <c r="A13">
        <v>1</v>
      </c>
      <c r="B13" s="10" t="s">
        <v>17</v>
      </c>
      <c r="C13" s="9"/>
      <c r="D13" s="9"/>
      <c r="E13" s="9"/>
      <c r="F13" s="9"/>
      <c r="G13" s="9"/>
      <c r="H13" s="9"/>
      <c r="L13" s="2"/>
      <c r="Q13">
        <v>1</v>
      </c>
      <c r="R13" s="10" t="s">
        <v>17</v>
      </c>
      <c r="S13" s="9"/>
      <c r="T13" s="9"/>
      <c r="U13" s="9"/>
      <c r="V13" s="9"/>
      <c r="W13" s="9"/>
      <c r="X13" s="9"/>
      <c r="Y13" s="9"/>
      <c r="Z13" s="9"/>
      <c r="AA13" s="13"/>
      <c r="AB13" s="9"/>
      <c r="AC13" s="9"/>
      <c r="AD13" s="9"/>
      <c r="AE13" s="9"/>
      <c r="AF13" s="9"/>
      <c r="AG13" s="9"/>
      <c r="AH13" s="9"/>
    </row>
    <row r="14" spans="1:34" x14ac:dyDescent="0.3">
      <c r="B14" t="s">
        <v>20</v>
      </c>
      <c r="C14" t="s">
        <v>18</v>
      </c>
      <c r="E14" t="s">
        <v>20</v>
      </c>
      <c r="F14" t="s">
        <v>19</v>
      </c>
      <c r="R14" t="s">
        <v>20</v>
      </c>
      <c r="S14" t="s">
        <v>28</v>
      </c>
      <c r="T14" t="s">
        <v>29</v>
      </c>
      <c r="U14" t="s">
        <v>30</v>
      </c>
      <c r="V14" t="s">
        <v>31</v>
      </c>
      <c r="W14" t="s">
        <v>32</v>
      </c>
      <c r="X14" t="s">
        <v>33</v>
      </c>
      <c r="Y14" t="s">
        <v>34</v>
      </c>
      <c r="AA14" t="s">
        <v>20</v>
      </c>
      <c r="AB14" t="s">
        <v>35</v>
      </c>
      <c r="AC14" t="s">
        <v>36</v>
      </c>
      <c r="AD14" t="s">
        <v>37</v>
      </c>
      <c r="AE14" t="s">
        <v>38</v>
      </c>
      <c r="AF14" t="s">
        <v>39</v>
      </c>
      <c r="AG14" t="s">
        <v>40</v>
      </c>
      <c r="AH14" t="s">
        <v>41</v>
      </c>
    </row>
    <row r="15" spans="1:34" x14ac:dyDescent="0.3">
      <c r="B15" t="s">
        <v>2</v>
      </c>
      <c r="C15">
        <v>0.83799999999999997</v>
      </c>
      <c r="E15" t="s">
        <v>2</v>
      </c>
      <c r="F15">
        <v>0.77600000000000002</v>
      </c>
      <c r="R15" t="s">
        <v>2</v>
      </c>
      <c r="S15" s="3">
        <v>8.5999999999999993E-2</v>
      </c>
      <c r="T15" s="3">
        <v>0.14799999999999999</v>
      </c>
      <c r="U15" s="3">
        <v>0.14299999999999999</v>
      </c>
      <c r="V15" s="3">
        <v>6.6000000000000003E-2</v>
      </c>
      <c r="W15" s="3">
        <v>0.11</v>
      </c>
      <c r="X15" s="3">
        <v>0.19400000000000001</v>
      </c>
      <c r="Y15" s="3">
        <v>6.4000000000000001E-2</v>
      </c>
      <c r="Z15" s="3"/>
      <c r="AA15" t="s">
        <v>2</v>
      </c>
      <c r="AB15" s="3">
        <v>7.5999999999999998E-2</v>
      </c>
      <c r="AC15" s="3">
        <v>0.125</v>
      </c>
      <c r="AD15" s="3">
        <v>0.128</v>
      </c>
      <c r="AE15" s="3">
        <v>0.123</v>
      </c>
      <c r="AF15" s="3">
        <v>0.20599999999999999</v>
      </c>
      <c r="AG15" s="3">
        <v>2.9000000000000001E-2</v>
      </c>
      <c r="AH15" s="3">
        <v>0.157</v>
      </c>
    </row>
    <row r="16" spans="1:34" x14ac:dyDescent="0.3">
      <c r="B16" t="s">
        <v>4</v>
      </c>
      <c r="C16">
        <v>0.70699999999999996</v>
      </c>
      <c r="E16" t="s">
        <v>4</v>
      </c>
      <c r="F16" s="7">
        <v>0.44600000000000001</v>
      </c>
      <c r="H16" s="7" t="s">
        <v>44</v>
      </c>
      <c r="I16" s="3"/>
      <c r="J16" s="3"/>
      <c r="K16" s="3"/>
      <c r="L16" s="3"/>
      <c r="R16" t="s">
        <v>4</v>
      </c>
      <c r="S16" s="3">
        <v>9.4E-2</v>
      </c>
      <c r="T16" s="3">
        <v>0.14499999999999999</v>
      </c>
      <c r="U16" s="3">
        <v>0.14499999999999999</v>
      </c>
      <c r="V16" s="3">
        <v>0.151</v>
      </c>
      <c r="W16" s="3">
        <v>0.123</v>
      </c>
      <c r="X16" s="3">
        <v>0.186</v>
      </c>
      <c r="Y16" s="3">
        <v>6.0999999999999999E-2</v>
      </c>
      <c r="Z16" s="3"/>
      <c r="AA16" t="s">
        <v>4</v>
      </c>
      <c r="AB16" s="3">
        <v>8.2000000000000003E-2</v>
      </c>
      <c r="AC16" s="3">
        <v>0.1</v>
      </c>
      <c r="AD16" s="3">
        <v>0.182</v>
      </c>
      <c r="AE16" s="3">
        <v>0.184</v>
      </c>
      <c r="AF16" s="3">
        <v>0.17899999999999999</v>
      </c>
      <c r="AG16" s="3">
        <v>0.03</v>
      </c>
      <c r="AH16" s="3">
        <v>0.13300000000000001</v>
      </c>
    </row>
    <row r="17" spans="1:53" x14ac:dyDescent="0.3">
      <c r="B17" t="s">
        <v>3</v>
      </c>
      <c r="C17">
        <v>0.82899999999999996</v>
      </c>
      <c r="E17" t="s">
        <v>3</v>
      </c>
      <c r="F17">
        <v>0.72599999999999998</v>
      </c>
      <c r="I17" s="3"/>
      <c r="J17" s="3"/>
      <c r="K17" s="3"/>
      <c r="L17" s="3"/>
      <c r="R17" t="s">
        <v>3</v>
      </c>
      <c r="S17" s="3">
        <v>8.2000000000000003E-2</v>
      </c>
      <c r="T17" s="3">
        <v>0.125</v>
      </c>
      <c r="U17" s="3">
        <v>0.126</v>
      </c>
      <c r="V17" s="3">
        <v>0.22</v>
      </c>
      <c r="W17" s="3">
        <v>0.14299999999999999</v>
      </c>
      <c r="X17" s="3">
        <v>2.8000000000000001E-2</v>
      </c>
      <c r="Y17" s="3">
        <v>6.8000000000000005E-2</v>
      </c>
      <c r="Z17" s="3"/>
      <c r="AA17" t="s">
        <v>3</v>
      </c>
      <c r="AB17" s="3">
        <v>0.121</v>
      </c>
      <c r="AC17" s="3">
        <v>7.5999999999999998E-2</v>
      </c>
      <c r="AD17" s="3">
        <v>0.108</v>
      </c>
      <c r="AE17" s="3">
        <v>4.8000000000000001E-2</v>
      </c>
      <c r="AF17" s="3">
        <v>0.11</v>
      </c>
      <c r="AG17" s="3">
        <v>3.2000000000000001E-2</v>
      </c>
      <c r="AH17" s="3">
        <v>5.5E-2</v>
      </c>
    </row>
    <row r="18" spans="1:53" x14ac:dyDescent="0.3">
      <c r="B18" t="s">
        <v>5</v>
      </c>
      <c r="C18">
        <v>0.84199999999999997</v>
      </c>
      <c r="E18" t="s">
        <v>5</v>
      </c>
      <c r="F18">
        <v>0.75900000000000001</v>
      </c>
      <c r="I18" s="3"/>
      <c r="J18" s="3"/>
      <c r="K18" s="3"/>
      <c r="L18" s="3"/>
      <c r="R18" t="s">
        <v>5</v>
      </c>
      <c r="S18" s="3">
        <v>0.106</v>
      </c>
      <c r="T18" s="3">
        <v>0.13700000000000001</v>
      </c>
      <c r="U18" s="3">
        <v>0.16600000000000001</v>
      </c>
      <c r="V18" s="3">
        <v>0.16400000000000001</v>
      </c>
      <c r="W18" s="3">
        <v>0.111</v>
      </c>
      <c r="X18" s="3">
        <v>2.9000000000000001E-2</v>
      </c>
      <c r="Y18" s="3">
        <v>6.2E-2</v>
      </c>
      <c r="Z18" s="3"/>
      <c r="AA18" t="s">
        <v>5</v>
      </c>
      <c r="AB18" s="3">
        <v>0.152</v>
      </c>
      <c r="AC18" s="3">
        <v>0.16700000000000001</v>
      </c>
      <c r="AD18" s="3">
        <v>0.122</v>
      </c>
      <c r="AE18" s="3">
        <v>0.10199999999999999</v>
      </c>
      <c r="AF18" s="3">
        <v>0.125</v>
      </c>
      <c r="AG18" s="3">
        <v>3.1E-2</v>
      </c>
      <c r="AH18" s="3">
        <v>5.8999999999999997E-2</v>
      </c>
    </row>
    <row r="19" spans="1:53" x14ac:dyDescent="0.3">
      <c r="B19" t="s">
        <v>15</v>
      </c>
      <c r="C19">
        <v>0.83699999999999997</v>
      </c>
      <c r="E19" t="s">
        <v>15</v>
      </c>
      <c r="F19">
        <v>0.76900000000000002</v>
      </c>
      <c r="I19" s="3"/>
      <c r="J19" s="3"/>
      <c r="K19" s="3"/>
      <c r="L19" s="3"/>
      <c r="R19" t="s">
        <v>15</v>
      </c>
      <c r="S19" s="3">
        <v>0.11700000000000001</v>
      </c>
      <c r="T19" s="3">
        <v>0.122</v>
      </c>
      <c r="U19" s="3">
        <v>0.151</v>
      </c>
      <c r="V19" s="3">
        <v>0.11899999999999999</v>
      </c>
      <c r="W19" s="3">
        <v>0.14000000000000001</v>
      </c>
      <c r="X19" s="3">
        <v>5.0999999999999997E-2</v>
      </c>
      <c r="Y19" s="3">
        <v>0.13400000000000001</v>
      </c>
      <c r="Z19" s="3"/>
      <c r="AA19" t="s">
        <v>15</v>
      </c>
      <c r="AB19" s="3">
        <v>0.115</v>
      </c>
      <c r="AC19" s="3">
        <v>0.128</v>
      </c>
      <c r="AD19" s="3">
        <v>0.14099999999999999</v>
      </c>
      <c r="AE19" s="3">
        <v>5.3999999999999999E-2</v>
      </c>
      <c r="AF19" s="3">
        <v>9.5000000000000001E-2</v>
      </c>
      <c r="AG19" s="3">
        <v>3.3000000000000002E-2</v>
      </c>
      <c r="AH19" s="3">
        <v>0.1</v>
      </c>
    </row>
    <row r="20" spans="1:53" x14ac:dyDescent="0.3">
      <c r="B20" t="s">
        <v>16</v>
      </c>
      <c r="C20">
        <v>0.83899999999999997</v>
      </c>
      <c r="E20" t="s">
        <v>16</v>
      </c>
      <c r="F20">
        <v>0.76400000000000001</v>
      </c>
      <c r="I20" s="3"/>
      <c r="J20" s="3"/>
      <c r="K20" s="3"/>
      <c r="L20" s="3"/>
      <c r="R20" t="s">
        <v>16</v>
      </c>
      <c r="S20" s="3">
        <v>0.11799999999999999</v>
      </c>
      <c r="T20" s="3">
        <v>0.13700000000000001</v>
      </c>
      <c r="U20" s="3">
        <v>0.14599999999999999</v>
      </c>
      <c r="V20" s="3">
        <v>0.252</v>
      </c>
      <c r="W20" s="3">
        <v>0.13300000000000001</v>
      </c>
      <c r="X20" s="3">
        <v>4.3999999999999997E-2</v>
      </c>
      <c r="Y20" s="3">
        <v>0.13400000000000001</v>
      </c>
      <c r="Z20" s="3"/>
      <c r="AA20" t="s">
        <v>16</v>
      </c>
      <c r="AB20" s="3">
        <v>0.11799999999999999</v>
      </c>
      <c r="AC20" s="3">
        <v>0.21299999999999999</v>
      </c>
      <c r="AD20" s="3">
        <v>0.185</v>
      </c>
      <c r="AE20" s="3">
        <v>8.4000000000000005E-2</v>
      </c>
      <c r="AF20" s="3">
        <v>0.111</v>
      </c>
      <c r="AG20" s="3">
        <v>0.03</v>
      </c>
      <c r="AH20" s="3">
        <v>0.19700000000000001</v>
      </c>
    </row>
    <row r="21" spans="1:53" x14ac:dyDescent="0.3">
      <c r="B21" t="s">
        <v>13</v>
      </c>
      <c r="C21" s="3">
        <f>AVERAGE(C15:C20)</f>
        <v>0.81533333333333324</v>
      </c>
      <c r="E21" t="s">
        <v>13</v>
      </c>
      <c r="F21" s="3">
        <f>AVERAGE(F15:F20)</f>
        <v>0.70666666666666667</v>
      </c>
      <c r="R21" t="s">
        <v>13</v>
      </c>
      <c r="S21" s="3">
        <f>AVERAGE(S15:S20)</f>
        <v>0.10049999999999999</v>
      </c>
      <c r="T21" s="3">
        <f t="shared" ref="T21:Y21" si="2">AVERAGE(T15:T20)</f>
        <v>0.13566666666666666</v>
      </c>
      <c r="U21" s="3">
        <f t="shared" si="2"/>
        <v>0.14616666666666667</v>
      </c>
      <c r="V21" s="3">
        <f t="shared" si="2"/>
        <v>0.16200000000000001</v>
      </c>
      <c r="W21" s="3">
        <f t="shared" si="2"/>
        <v>0.12666666666666668</v>
      </c>
      <c r="X21" s="3">
        <f t="shared" si="2"/>
        <v>8.8666666666666671E-2</v>
      </c>
      <c r="Y21" s="3">
        <f t="shared" si="2"/>
        <v>8.716666666666667E-2</v>
      </c>
      <c r="Z21" s="3"/>
      <c r="AA21" t="s">
        <v>13</v>
      </c>
      <c r="AB21" s="3">
        <f>AVERAGE(AB15:AB20)</f>
        <v>0.11066666666666668</v>
      </c>
      <c r="AC21" s="3">
        <f t="shared" ref="AC21:AH21" si="3">AVERAGE(AC15:AC20)</f>
        <v>0.13483333333333333</v>
      </c>
      <c r="AD21" s="3">
        <f t="shared" si="3"/>
        <v>0.14433333333333334</v>
      </c>
      <c r="AE21" s="3">
        <f t="shared" si="3"/>
        <v>9.9166666666666667E-2</v>
      </c>
      <c r="AF21" s="3">
        <f t="shared" si="3"/>
        <v>0.13766666666666666</v>
      </c>
      <c r="AG21" s="3">
        <f t="shared" si="3"/>
        <v>3.0833333333333334E-2</v>
      </c>
      <c r="AH21" s="3">
        <f t="shared" si="3"/>
        <v>0.11683333333333334</v>
      </c>
      <c r="AJ21" s="3"/>
      <c r="AK21" s="3"/>
      <c r="AL21" s="3"/>
      <c r="AM21" s="3"/>
      <c r="AN21" s="3"/>
      <c r="AO21" s="3"/>
    </row>
    <row r="23" spans="1:53" ht="15.6" x14ac:dyDescent="0.35">
      <c r="A23">
        <v>2</v>
      </c>
      <c r="B23" s="10" t="s">
        <v>14</v>
      </c>
      <c r="C23" s="9"/>
      <c r="D23" s="9"/>
      <c r="E23" s="9"/>
      <c r="F23" s="9"/>
      <c r="G23" s="9"/>
      <c r="H23" s="9"/>
      <c r="Q23">
        <v>2</v>
      </c>
      <c r="R23" s="10" t="s">
        <v>14</v>
      </c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</row>
    <row r="24" spans="1:53" x14ac:dyDescent="0.3">
      <c r="B24" t="s">
        <v>20</v>
      </c>
      <c r="C24" t="s">
        <v>18</v>
      </c>
      <c r="E24" t="s">
        <v>20</v>
      </c>
      <c r="F24" t="s">
        <v>19</v>
      </c>
      <c r="R24" t="s">
        <v>20</v>
      </c>
      <c r="S24" t="s">
        <v>28</v>
      </c>
      <c r="T24" t="s">
        <v>29</v>
      </c>
      <c r="U24" t="s">
        <v>30</v>
      </c>
      <c r="V24" t="s">
        <v>31</v>
      </c>
      <c r="W24" t="s">
        <v>32</v>
      </c>
      <c r="X24" t="s">
        <v>33</v>
      </c>
      <c r="Y24" t="s">
        <v>34</v>
      </c>
      <c r="AA24" t="s">
        <v>20</v>
      </c>
      <c r="AB24" t="s">
        <v>35</v>
      </c>
      <c r="AC24" t="s">
        <v>36</v>
      </c>
      <c r="AD24" t="s">
        <v>37</v>
      </c>
      <c r="AE24" t="s">
        <v>38</v>
      </c>
      <c r="AF24" t="s">
        <v>39</v>
      </c>
      <c r="AG24" t="s">
        <v>40</v>
      </c>
      <c r="AH24" t="s">
        <v>41</v>
      </c>
    </row>
    <row r="25" spans="1:53" x14ac:dyDescent="0.3">
      <c r="B25" s="8">
        <v>1</v>
      </c>
      <c r="C25" s="3">
        <f>AVERAGE(C15,C16)/0.95</f>
        <v>0.81315789473684208</v>
      </c>
      <c r="E25" s="8">
        <v>1</v>
      </c>
      <c r="F25" s="3">
        <f>AVERAGE(F15,F16)/0.95</f>
        <v>0.64315789473684215</v>
      </c>
      <c r="G25" s="3"/>
      <c r="R25" s="8">
        <v>1</v>
      </c>
      <c r="S25" s="3">
        <f>AVERAGE(S15,S16)/0.95</f>
        <v>9.4736842105263161E-2</v>
      </c>
      <c r="T25" s="3">
        <f t="shared" ref="T25:Y25" si="4">AVERAGE(T15,T16)/0.95</f>
        <v>0.15421052631578946</v>
      </c>
      <c r="U25" s="3">
        <f t="shared" si="4"/>
        <v>0.15157894736842104</v>
      </c>
      <c r="V25" s="3">
        <f t="shared" si="4"/>
        <v>0.11421052631578948</v>
      </c>
      <c r="W25" s="3">
        <f t="shared" si="4"/>
        <v>0.12263157894736842</v>
      </c>
      <c r="X25" s="3">
        <f t="shared" si="4"/>
        <v>0.2</v>
      </c>
      <c r="Y25" s="3">
        <f t="shared" si="4"/>
        <v>6.5789473684210523E-2</v>
      </c>
      <c r="Z25" s="3"/>
      <c r="AA25" s="8">
        <v>1</v>
      </c>
      <c r="AB25" s="3">
        <f>AVERAGE(AB15,AB16)/0.95</f>
        <v>8.3157894736842111E-2</v>
      </c>
      <c r="AC25" s="3">
        <f t="shared" ref="AC25:AH25" si="5">AVERAGE(AC15,AC16)/0.95</f>
        <v>0.11842105263157895</v>
      </c>
      <c r="AD25" s="3">
        <f t="shared" si="5"/>
        <v>0.16315789473684211</v>
      </c>
      <c r="AE25" s="3">
        <f t="shared" si="5"/>
        <v>0.16157894736842104</v>
      </c>
      <c r="AF25" s="3">
        <f t="shared" si="5"/>
        <v>0.20263157894736844</v>
      </c>
      <c r="AG25" s="3">
        <f t="shared" si="5"/>
        <v>3.105263157894737E-2</v>
      </c>
      <c r="AH25" s="3">
        <f t="shared" si="5"/>
        <v>0.15263157894736845</v>
      </c>
    </row>
    <row r="26" spans="1:53" x14ac:dyDescent="0.3">
      <c r="B26" s="8">
        <v>2</v>
      </c>
      <c r="C26" s="3">
        <f>AVERAGE(C17,C18)/0.95</f>
        <v>0.8794736842105263</v>
      </c>
      <c r="E26" s="8">
        <v>2</v>
      </c>
      <c r="F26" s="3">
        <f>AVERAGE(F17,F18)/0.95</f>
        <v>0.78157894736842104</v>
      </c>
      <c r="R26" s="8">
        <v>2</v>
      </c>
      <c r="S26" s="3">
        <f>AVERAGE(S17,S18)/0.95</f>
        <v>9.8947368421052631E-2</v>
      </c>
      <c r="T26" s="3">
        <f t="shared" ref="T26:Y26" si="6">AVERAGE(T17,T18)/0.95</f>
        <v>0.13789473684210526</v>
      </c>
      <c r="U26" s="3">
        <f t="shared" si="6"/>
        <v>0.15368421052631581</v>
      </c>
      <c r="V26" s="3">
        <f t="shared" si="6"/>
        <v>0.20210526315789476</v>
      </c>
      <c r="W26" s="3">
        <f t="shared" si="6"/>
        <v>0.13368421052631579</v>
      </c>
      <c r="X26" s="3">
        <f t="shared" si="6"/>
        <v>3.0000000000000002E-2</v>
      </c>
      <c r="Y26" s="3">
        <f t="shared" si="6"/>
        <v>6.8421052631578952E-2</v>
      </c>
      <c r="Z26" s="3"/>
      <c r="AA26" s="8">
        <v>2</v>
      </c>
      <c r="AB26" s="3">
        <f>AVERAGE(AB17,AB18)/0.95</f>
        <v>0.1436842105263158</v>
      </c>
      <c r="AC26" s="3">
        <f t="shared" ref="AC26:AH26" si="7">AVERAGE(AC17,AC18)/0.95</f>
        <v>0.12789473684210526</v>
      </c>
      <c r="AD26" s="3">
        <f t="shared" si="7"/>
        <v>0.12105263157894737</v>
      </c>
      <c r="AE26" s="3">
        <f t="shared" si="7"/>
        <v>7.8947368421052627E-2</v>
      </c>
      <c r="AF26" s="3">
        <f t="shared" si="7"/>
        <v>0.12368421052631579</v>
      </c>
      <c r="AG26" s="3">
        <f t="shared" si="7"/>
        <v>3.3157894736842108E-2</v>
      </c>
      <c r="AH26" s="3">
        <f t="shared" si="7"/>
        <v>0.06</v>
      </c>
    </row>
    <row r="27" spans="1:53" x14ac:dyDescent="0.3">
      <c r="B27" s="8">
        <v>3</v>
      </c>
      <c r="C27" s="3">
        <f>AVERAGE(C19,C20)/0.95</f>
        <v>0.88210526315789473</v>
      </c>
      <c r="E27" s="8">
        <v>3</v>
      </c>
      <c r="F27" s="3">
        <f>AVERAGE(F19,F20)/0.95</f>
        <v>0.80684210526315792</v>
      </c>
      <c r="R27" s="8">
        <v>3</v>
      </c>
      <c r="S27" s="3">
        <f>AVERAGE(S19,S20)/0.95</f>
        <v>0.12368421052631579</v>
      </c>
      <c r="T27" s="3">
        <f t="shared" ref="T27:Y27" si="8">AVERAGE(T19,T20)/0.95</f>
        <v>0.13631578947368422</v>
      </c>
      <c r="U27" s="3">
        <f t="shared" si="8"/>
        <v>0.15631578947368421</v>
      </c>
      <c r="V27" s="3">
        <f t="shared" si="8"/>
        <v>0.19526315789473686</v>
      </c>
      <c r="W27" s="3">
        <f t="shared" si="8"/>
        <v>0.1436842105263158</v>
      </c>
      <c r="X27" s="3">
        <f t="shared" si="8"/>
        <v>0.05</v>
      </c>
      <c r="Y27" s="3">
        <f t="shared" si="8"/>
        <v>0.14105263157894737</v>
      </c>
      <c r="Z27" s="3"/>
      <c r="AA27" s="8">
        <v>3</v>
      </c>
      <c r="AB27" s="3">
        <f>AVERAGE(AB19,AB20)/0.95</f>
        <v>0.12263157894736842</v>
      </c>
      <c r="AC27" s="3">
        <f t="shared" ref="AC27:AH27" si="9">AVERAGE(AC19,AC20)/0.95</f>
        <v>0.17947368421052631</v>
      </c>
      <c r="AD27" s="3">
        <f t="shared" si="9"/>
        <v>0.17157894736842103</v>
      </c>
      <c r="AE27" s="3">
        <f t="shared" si="9"/>
        <v>7.2631578947368436E-2</v>
      </c>
      <c r="AF27" s="3">
        <f t="shared" si="9"/>
        <v>0.10842105263157896</v>
      </c>
      <c r="AG27" s="3">
        <f t="shared" si="9"/>
        <v>3.3157894736842108E-2</v>
      </c>
      <c r="AH27" s="3">
        <f t="shared" si="9"/>
        <v>0.15631578947368424</v>
      </c>
    </row>
    <row r="28" spans="1:53" x14ac:dyDescent="0.3">
      <c r="B28" t="s">
        <v>13</v>
      </c>
      <c r="C28" s="3">
        <f>AVERAGE(C25:C27)</f>
        <v>0.8582456140350877</v>
      </c>
      <c r="E28" t="s">
        <v>13</v>
      </c>
      <c r="F28" s="3">
        <f>AVERAGE(F25:F27)</f>
        <v>0.743859649122807</v>
      </c>
      <c r="R28" t="s">
        <v>13</v>
      </c>
      <c r="S28" s="3">
        <f>AVERAGE(S25:S27)</f>
        <v>0.10578947368421053</v>
      </c>
      <c r="T28" s="3">
        <f t="shared" ref="T28:Y28" si="10">AVERAGE(T25:T27)</f>
        <v>0.14280701754385966</v>
      </c>
      <c r="U28" s="3">
        <f t="shared" si="10"/>
        <v>0.15385964912280703</v>
      </c>
      <c r="V28" s="3">
        <f t="shared" si="10"/>
        <v>0.17052631578947372</v>
      </c>
      <c r="W28" s="3">
        <f t="shared" si="10"/>
        <v>0.13333333333333333</v>
      </c>
      <c r="X28" s="3">
        <f t="shared" si="10"/>
        <v>9.3333333333333338E-2</v>
      </c>
      <c r="Y28" s="3">
        <f t="shared" si="10"/>
        <v>9.1754385964912297E-2</v>
      </c>
      <c r="Z28" s="3"/>
      <c r="AA28" t="s">
        <v>13</v>
      </c>
      <c r="AB28" s="3">
        <f>AVERAGE(AB25:AB27)</f>
        <v>0.11649122807017544</v>
      </c>
      <c r="AC28" s="3">
        <f t="shared" ref="AC28:AH28" si="11">AVERAGE(AC25:AC27)</f>
        <v>0.14192982456140349</v>
      </c>
      <c r="AD28" s="3">
        <f t="shared" si="11"/>
        <v>0.1519298245614035</v>
      </c>
      <c r="AE28" s="3">
        <f t="shared" si="11"/>
        <v>0.10438596491228069</v>
      </c>
      <c r="AF28" s="3">
        <f t="shared" si="11"/>
        <v>0.14491228070175441</v>
      </c>
      <c r="AG28" s="3">
        <f t="shared" si="11"/>
        <v>3.2456140350877197E-2</v>
      </c>
      <c r="AH28" s="3">
        <f t="shared" si="11"/>
        <v>0.1229824561403509</v>
      </c>
    </row>
    <row r="30" spans="1:53" x14ac:dyDescent="0.3">
      <c r="P30" s="3"/>
    </row>
    <row r="31" spans="1:53" ht="15.6" x14ac:dyDescent="0.35">
      <c r="A31">
        <v>3</v>
      </c>
      <c r="B31" s="10" t="s">
        <v>26</v>
      </c>
      <c r="C31" s="9"/>
      <c r="D31" s="9"/>
      <c r="E31" s="9"/>
      <c r="F31" s="9"/>
      <c r="G31" s="9"/>
      <c r="H31" s="9"/>
      <c r="J31" s="10" t="s">
        <v>45</v>
      </c>
      <c r="K31" s="9"/>
      <c r="L31" s="9"/>
      <c r="M31" s="9"/>
      <c r="N31" s="9"/>
      <c r="O31" s="9"/>
      <c r="Q31">
        <v>3</v>
      </c>
      <c r="R31" s="10" t="s">
        <v>26</v>
      </c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K31" s="10" t="s">
        <v>45</v>
      </c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</row>
    <row r="32" spans="1:53" x14ac:dyDescent="0.3">
      <c r="B32" t="s">
        <v>20</v>
      </c>
      <c r="C32" t="s">
        <v>18</v>
      </c>
      <c r="F32" t="s">
        <v>20</v>
      </c>
      <c r="G32" t="s">
        <v>19</v>
      </c>
      <c r="J32" t="s">
        <v>1</v>
      </c>
      <c r="K32" t="s">
        <v>6</v>
      </c>
      <c r="N32" t="s">
        <v>1</v>
      </c>
      <c r="O32" t="s">
        <v>6</v>
      </c>
      <c r="R32" t="s">
        <v>20</v>
      </c>
      <c r="S32" t="s">
        <v>28</v>
      </c>
      <c r="T32" t="s">
        <v>29</v>
      </c>
      <c r="U32" t="s">
        <v>30</v>
      </c>
      <c r="V32" t="s">
        <v>31</v>
      </c>
      <c r="W32" t="s">
        <v>32</v>
      </c>
      <c r="X32" t="s">
        <v>33</v>
      </c>
      <c r="Y32" t="s">
        <v>34</v>
      </c>
      <c r="AA32" t="s">
        <v>20</v>
      </c>
      <c r="AB32" t="s">
        <v>35</v>
      </c>
      <c r="AC32" t="s">
        <v>36</v>
      </c>
      <c r="AD32" t="s">
        <v>37</v>
      </c>
      <c r="AE32" t="s">
        <v>38</v>
      </c>
      <c r="AF32" t="s">
        <v>39</v>
      </c>
      <c r="AG32" t="s">
        <v>40</v>
      </c>
      <c r="AH32" t="s">
        <v>41</v>
      </c>
      <c r="AK32" t="s">
        <v>1</v>
      </c>
      <c r="AL32" t="s">
        <v>6</v>
      </c>
      <c r="AT32" t="s">
        <v>1</v>
      </c>
      <c r="AU32" t="s">
        <v>6</v>
      </c>
    </row>
    <row r="33" spans="1:56" x14ac:dyDescent="0.3">
      <c r="B33" t="s">
        <v>7</v>
      </c>
      <c r="C33" s="4">
        <f>K33*50</f>
        <v>9.25</v>
      </c>
      <c r="D33" s="4"/>
      <c r="F33" t="s">
        <v>8</v>
      </c>
      <c r="G33" s="4">
        <f>O33*50</f>
        <v>9.0499999999999989</v>
      </c>
      <c r="H33" s="4"/>
      <c r="J33" t="s">
        <v>7</v>
      </c>
      <c r="K33">
        <v>0.185</v>
      </c>
      <c r="L33" s="3"/>
      <c r="M33" s="4"/>
      <c r="N33" t="s">
        <v>8</v>
      </c>
      <c r="O33" s="3">
        <v>0.18099999999999999</v>
      </c>
      <c r="R33" t="s">
        <v>7</v>
      </c>
      <c r="S33" s="4">
        <f t="shared" ref="S33:Y34" si="12">AL33*50</f>
        <v>9.4</v>
      </c>
      <c r="T33" s="4">
        <f t="shared" si="12"/>
        <v>9</v>
      </c>
      <c r="U33" s="4">
        <f t="shared" si="12"/>
        <v>9.65</v>
      </c>
      <c r="V33" s="4">
        <f t="shared" si="12"/>
        <v>8.4</v>
      </c>
      <c r="W33" s="4">
        <f t="shared" si="12"/>
        <v>11.4</v>
      </c>
      <c r="X33" s="4">
        <f t="shared" si="12"/>
        <v>9.5</v>
      </c>
      <c r="Y33" s="4">
        <f t="shared" si="12"/>
        <v>9.5500000000000007</v>
      </c>
      <c r="Z33" s="4"/>
      <c r="AA33" t="s">
        <v>8</v>
      </c>
      <c r="AB33" s="4">
        <f t="shared" ref="AB33:AH34" si="13">AU33*50</f>
        <v>9.0499999999999989</v>
      </c>
      <c r="AC33" s="4">
        <f t="shared" si="13"/>
        <v>7.8</v>
      </c>
      <c r="AD33" s="4">
        <f t="shared" si="13"/>
        <v>9.25</v>
      </c>
      <c r="AE33" s="4">
        <f t="shared" si="13"/>
        <v>6.2</v>
      </c>
      <c r="AF33" s="4">
        <f t="shared" si="13"/>
        <v>10.100000000000001</v>
      </c>
      <c r="AG33" s="4">
        <f t="shared" si="13"/>
        <v>9.0499999999999989</v>
      </c>
      <c r="AH33" s="4">
        <f t="shared" si="13"/>
        <v>8.3000000000000007</v>
      </c>
      <c r="AK33" t="s">
        <v>7</v>
      </c>
      <c r="AL33" s="3">
        <v>0.188</v>
      </c>
      <c r="AM33" s="3">
        <v>0.18</v>
      </c>
      <c r="AN33" s="3">
        <v>0.193</v>
      </c>
      <c r="AO33" s="3">
        <v>0.16800000000000001</v>
      </c>
      <c r="AP33" s="3">
        <v>0.22800000000000001</v>
      </c>
      <c r="AQ33" s="3">
        <v>0.19</v>
      </c>
      <c r="AR33" s="3">
        <v>0.191</v>
      </c>
      <c r="AS33" s="3"/>
      <c r="AT33" t="s">
        <v>8</v>
      </c>
      <c r="AU33" s="3">
        <v>0.18099999999999999</v>
      </c>
      <c r="AV33" s="3">
        <v>0.156</v>
      </c>
      <c r="AW33" s="3">
        <v>0.185</v>
      </c>
      <c r="AX33" s="3">
        <v>0.124</v>
      </c>
      <c r="AY33" s="3">
        <v>0.20200000000000001</v>
      </c>
      <c r="AZ33" s="3">
        <v>0.18099999999999999</v>
      </c>
      <c r="BA33" s="3">
        <v>0.16600000000000001</v>
      </c>
      <c r="BD33" s="14"/>
    </row>
    <row r="34" spans="1:56" x14ac:dyDescent="0.3">
      <c r="B34" t="s">
        <v>9</v>
      </c>
      <c r="C34" s="4">
        <f>K34*50</f>
        <v>9.15</v>
      </c>
      <c r="D34" s="4"/>
      <c r="F34" t="s">
        <v>10</v>
      </c>
      <c r="G34" s="4">
        <f>O34*50</f>
        <v>9.5500000000000007</v>
      </c>
      <c r="H34" s="4"/>
      <c r="J34" t="s">
        <v>9</v>
      </c>
      <c r="K34">
        <v>0.183</v>
      </c>
      <c r="L34" s="3"/>
      <c r="M34" s="4"/>
      <c r="N34" t="s">
        <v>10</v>
      </c>
      <c r="O34" s="3">
        <v>0.191</v>
      </c>
      <c r="R34" t="s">
        <v>9</v>
      </c>
      <c r="S34" s="4">
        <f t="shared" si="12"/>
        <v>9.65</v>
      </c>
      <c r="T34" s="4">
        <f t="shared" si="12"/>
        <v>9.1</v>
      </c>
      <c r="U34" s="4">
        <f t="shared" si="12"/>
        <v>10.199999999999999</v>
      </c>
      <c r="V34" s="4">
        <f t="shared" si="12"/>
        <v>9.7000000000000011</v>
      </c>
      <c r="W34" s="4">
        <f t="shared" si="12"/>
        <v>11.05</v>
      </c>
      <c r="X34" s="4">
        <f t="shared" si="12"/>
        <v>9.6</v>
      </c>
      <c r="Y34" s="4">
        <f t="shared" si="12"/>
        <v>9.9</v>
      </c>
      <c r="Z34" s="4"/>
      <c r="AA34" t="s">
        <v>10</v>
      </c>
      <c r="AB34" s="4">
        <f t="shared" si="13"/>
        <v>9.85</v>
      </c>
      <c r="AC34" s="4">
        <f t="shared" si="13"/>
        <v>8.5500000000000007</v>
      </c>
      <c r="AD34" s="4">
        <f t="shared" si="13"/>
        <v>9.35</v>
      </c>
      <c r="AE34" s="4">
        <f t="shared" si="13"/>
        <v>6.9</v>
      </c>
      <c r="AF34" s="4">
        <f t="shared" si="13"/>
        <v>11.450000000000001</v>
      </c>
      <c r="AG34" s="4">
        <f t="shared" si="13"/>
        <v>9.15</v>
      </c>
      <c r="AH34" s="4">
        <f t="shared" si="13"/>
        <v>8.6</v>
      </c>
      <c r="AK34" t="s">
        <v>9</v>
      </c>
      <c r="AL34" s="3">
        <v>0.193</v>
      </c>
      <c r="AM34" s="3">
        <v>0.182</v>
      </c>
      <c r="AN34" s="3">
        <v>0.20399999999999999</v>
      </c>
      <c r="AO34" s="3">
        <v>0.19400000000000001</v>
      </c>
      <c r="AP34" s="3">
        <v>0.221</v>
      </c>
      <c r="AQ34" s="3">
        <v>0.192</v>
      </c>
      <c r="AR34" s="3">
        <v>0.19800000000000001</v>
      </c>
      <c r="AS34" s="3"/>
      <c r="AT34" t="s">
        <v>10</v>
      </c>
      <c r="AU34" s="3">
        <v>0.19700000000000001</v>
      </c>
      <c r="AV34" s="3">
        <v>0.17100000000000001</v>
      </c>
      <c r="AW34" s="3">
        <v>0.187</v>
      </c>
      <c r="AX34" s="3">
        <v>0.13800000000000001</v>
      </c>
      <c r="AY34" s="3">
        <v>0.22900000000000001</v>
      </c>
      <c r="AZ34" s="3">
        <v>0.183</v>
      </c>
      <c r="BA34" s="3">
        <v>0.17199999999999999</v>
      </c>
      <c r="BD34" s="14"/>
    </row>
    <row r="35" spans="1:56" x14ac:dyDescent="0.3">
      <c r="B35" t="s">
        <v>13</v>
      </c>
      <c r="C35" s="4">
        <f>AVERAGE(C33:C34)</f>
        <v>9.1999999999999993</v>
      </c>
      <c r="D35" s="4"/>
      <c r="E35" s="3"/>
      <c r="F35" t="s">
        <v>13</v>
      </c>
      <c r="G35" s="4">
        <f>AVERAGE(G33:G34)</f>
        <v>9.3000000000000007</v>
      </c>
      <c r="H35" s="4"/>
      <c r="M35" s="3"/>
      <c r="N35" s="3"/>
      <c r="O35" s="3"/>
      <c r="R35" t="s">
        <v>13</v>
      </c>
      <c r="S35" s="4">
        <f>AVERAGE(S33:S34)</f>
        <v>9.5250000000000004</v>
      </c>
      <c r="T35" s="4">
        <f t="shared" ref="T35:Y35" si="14">AVERAGE(T33:T34)</f>
        <v>9.0500000000000007</v>
      </c>
      <c r="U35" s="4">
        <f t="shared" si="14"/>
        <v>9.9250000000000007</v>
      </c>
      <c r="V35" s="4">
        <f t="shared" si="14"/>
        <v>9.0500000000000007</v>
      </c>
      <c r="W35" s="4">
        <f t="shared" si="14"/>
        <v>11.225000000000001</v>
      </c>
      <c r="X35" s="4">
        <f t="shared" si="14"/>
        <v>9.5500000000000007</v>
      </c>
      <c r="Y35" s="4">
        <f t="shared" si="14"/>
        <v>9.7250000000000014</v>
      </c>
      <c r="Z35" s="4"/>
      <c r="AA35" t="s">
        <v>13</v>
      </c>
      <c r="AB35" s="4">
        <f>AVERAGE(AB33:AB34)</f>
        <v>9.4499999999999993</v>
      </c>
      <c r="AC35" s="4">
        <f t="shared" ref="AC35:AH35" si="15">AVERAGE(AC33:AC34)</f>
        <v>8.1750000000000007</v>
      </c>
      <c r="AD35" s="4">
        <f t="shared" si="15"/>
        <v>9.3000000000000007</v>
      </c>
      <c r="AE35" s="4">
        <f t="shared" si="15"/>
        <v>6.5500000000000007</v>
      </c>
      <c r="AF35" s="4">
        <f t="shared" si="15"/>
        <v>10.775000000000002</v>
      </c>
      <c r="AG35" s="4">
        <f t="shared" si="15"/>
        <v>9.1</v>
      </c>
      <c r="AH35" s="4">
        <f t="shared" si="15"/>
        <v>8.4499999999999993</v>
      </c>
      <c r="AM35" s="3"/>
      <c r="AN35" s="3"/>
      <c r="AO35" s="3"/>
      <c r="AV35" s="15"/>
      <c r="AW35" s="15"/>
      <c r="AX35" s="15"/>
      <c r="AY35" s="15"/>
      <c r="AZ35" s="15"/>
      <c r="BA35" s="15"/>
      <c r="BC35" s="15"/>
      <c r="BD35" s="15"/>
    </row>
    <row r="36" spans="1:56" x14ac:dyDescent="0.3">
      <c r="AV36" s="15"/>
      <c r="AW36" s="15"/>
      <c r="AX36" s="15"/>
      <c r="AY36" s="15"/>
      <c r="AZ36" s="15"/>
      <c r="BA36" s="15"/>
      <c r="BC36" s="15"/>
      <c r="BD36" s="15"/>
    </row>
    <row r="37" spans="1:56" ht="15.6" x14ac:dyDescent="0.35">
      <c r="A37">
        <v>4</v>
      </c>
      <c r="B37" s="10" t="s">
        <v>46</v>
      </c>
      <c r="C37" s="9"/>
      <c r="D37" s="9"/>
      <c r="E37" s="9"/>
      <c r="F37" s="9"/>
      <c r="G37" s="9"/>
      <c r="H37" s="9"/>
      <c r="Q37">
        <v>4</v>
      </c>
      <c r="R37" s="10" t="s">
        <v>46</v>
      </c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</row>
    <row r="38" spans="1:56" x14ac:dyDescent="0.3">
      <c r="B38" t="s">
        <v>20</v>
      </c>
      <c r="C38" t="s">
        <v>18</v>
      </c>
      <c r="E38" t="s">
        <v>20</v>
      </c>
      <c r="F38" t="s">
        <v>19</v>
      </c>
      <c r="R38" t="s">
        <v>20</v>
      </c>
      <c r="S38" t="s">
        <v>28</v>
      </c>
      <c r="T38" t="s">
        <v>29</v>
      </c>
      <c r="U38" t="s">
        <v>30</v>
      </c>
      <c r="V38" t="s">
        <v>31</v>
      </c>
      <c r="W38" t="s">
        <v>32</v>
      </c>
      <c r="X38" t="s">
        <v>33</v>
      </c>
      <c r="Y38" t="s">
        <v>34</v>
      </c>
      <c r="AA38" t="s">
        <v>20</v>
      </c>
      <c r="AB38" t="s">
        <v>35</v>
      </c>
      <c r="AC38" t="s">
        <v>36</v>
      </c>
      <c r="AD38" t="s">
        <v>37</v>
      </c>
      <c r="AE38" t="s">
        <v>38</v>
      </c>
      <c r="AF38" t="s">
        <v>39</v>
      </c>
      <c r="AG38" t="s">
        <v>40</v>
      </c>
      <c r="AH38" t="s">
        <v>41</v>
      </c>
    </row>
    <row r="39" spans="1:56" x14ac:dyDescent="0.3">
      <c r="B39" s="8">
        <v>1</v>
      </c>
      <c r="C39" s="3">
        <f>C25*10</f>
        <v>8.1315789473684212</v>
      </c>
      <c r="E39" s="8">
        <v>1</v>
      </c>
      <c r="F39" s="3">
        <f>AVERAGE(F15*10+(F16/(17/18)))</f>
        <v>8.2322352941176469</v>
      </c>
      <c r="G39" s="3"/>
      <c r="I39" s="3"/>
      <c r="R39" s="8">
        <v>1</v>
      </c>
      <c r="S39" s="3">
        <f>S25*10</f>
        <v>0.94736842105263164</v>
      </c>
      <c r="T39" s="3">
        <f t="shared" ref="T39:Y41" si="16">T25*10</f>
        <v>1.5421052631578946</v>
      </c>
      <c r="U39" s="3">
        <f t="shared" si="16"/>
        <v>1.5157894736842104</v>
      </c>
      <c r="V39" s="3">
        <f t="shared" si="16"/>
        <v>1.142105263157895</v>
      </c>
      <c r="W39" s="3">
        <f t="shared" si="16"/>
        <v>1.2263157894736842</v>
      </c>
      <c r="X39" s="3">
        <f t="shared" si="16"/>
        <v>2</v>
      </c>
      <c r="Y39" s="3">
        <f t="shared" si="16"/>
        <v>0.6578947368421052</v>
      </c>
      <c r="Z39" s="3"/>
      <c r="AA39" s="8">
        <v>1</v>
      </c>
      <c r="AB39" s="3">
        <f>AB25*10</f>
        <v>0.83157894736842108</v>
      </c>
      <c r="AC39" s="3">
        <f t="shared" ref="AC39:AH41" si="17">AC25*10</f>
        <v>1.1842105263157896</v>
      </c>
      <c r="AD39" s="3">
        <f t="shared" si="17"/>
        <v>1.6315789473684212</v>
      </c>
      <c r="AE39" s="3">
        <f t="shared" si="17"/>
        <v>1.6157894736842104</v>
      </c>
      <c r="AF39" s="3">
        <f t="shared" si="17"/>
        <v>2.0263157894736845</v>
      </c>
      <c r="AG39" s="3">
        <f t="shared" si="17"/>
        <v>0.31052631578947371</v>
      </c>
      <c r="AH39" s="3">
        <f t="shared" si="17"/>
        <v>1.5263157894736845</v>
      </c>
    </row>
    <row r="40" spans="1:56" x14ac:dyDescent="0.3">
      <c r="B40" s="8">
        <v>2</v>
      </c>
      <c r="C40" s="3">
        <f>C26*10</f>
        <v>8.7947368421052623</v>
      </c>
      <c r="E40" s="8">
        <v>2</v>
      </c>
      <c r="F40" s="3">
        <f>F26*10</f>
        <v>7.8157894736842106</v>
      </c>
      <c r="H40" s="5"/>
      <c r="R40" s="8">
        <v>2</v>
      </c>
      <c r="S40" s="3">
        <f>S26*10</f>
        <v>0.98947368421052628</v>
      </c>
      <c r="T40" s="3">
        <f t="shared" si="16"/>
        <v>1.3789473684210527</v>
      </c>
      <c r="U40" s="3">
        <f t="shared" si="16"/>
        <v>1.5368421052631582</v>
      </c>
      <c r="V40" s="3">
        <f t="shared" si="16"/>
        <v>2.0210526315789474</v>
      </c>
      <c r="W40" s="3">
        <f t="shared" si="16"/>
        <v>1.3368421052631581</v>
      </c>
      <c r="X40" s="3">
        <f t="shared" si="16"/>
        <v>0.30000000000000004</v>
      </c>
      <c r="Y40" s="3">
        <f t="shared" si="16"/>
        <v>0.68421052631578949</v>
      </c>
      <c r="Z40" s="3"/>
      <c r="AA40" s="8">
        <v>2</v>
      </c>
      <c r="AB40" s="3">
        <f>AB26*10</f>
        <v>1.4368421052631581</v>
      </c>
      <c r="AC40" s="3">
        <f t="shared" si="17"/>
        <v>1.2789473684210526</v>
      </c>
      <c r="AD40" s="3">
        <f t="shared" si="17"/>
        <v>1.2105263157894737</v>
      </c>
      <c r="AE40" s="3">
        <f t="shared" si="17"/>
        <v>0.78947368421052633</v>
      </c>
      <c r="AF40" s="3">
        <f t="shared" si="17"/>
        <v>1.236842105263158</v>
      </c>
      <c r="AG40" s="3">
        <f t="shared" si="17"/>
        <v>0.33157894736842108</v>
      </c>
      <c r="AH40" s="3">
        <f t="shared" si="17"/>
        <v>0.6</v>
      </c>
    </row>
    <row r="41" spans="1:56" x14ac:dyDescent="0.3">
      <c r="B41" s="8">
        <v>3</v>
      </c>
      <c r="C41" s="3">
        <f>C27*10</f>
        <v>8.8210526315789473</v>
      </c>
      <c r="E41" s="8">
        <v>3</v>
      </c>
      <c r="F41" s="3">
        <f>F27*10</f>
        <v>8.0684210526315798</v>
      </c>
      <c r="H41" s="3"/>
      <c r="R41" s="8">
        <v>3</v>
      </c>
      <c r="S41" s="3">
        <f>S27*10</f>
        <v>1.236842105263158</v>
      </c>
      <c r="T41" s="3">
        <f t="shared" si="16"/>
        <v>1.3631578947368421</v>
      </c>
      <c r="U41" s="3">
        <f t="shared" si="16"/>
        <v>1.5631578947368421</v>
      </c>
      <c r="V41" s="3">
        <f t="shared" si="16"/>
        <v>1.9526315789473685</v>
      </c>
      <c r="W41" s="3">
        <f t="shared" si="16"/>
        <v>1.4368421052631581</v>
      </c>
      <c r="X41" s="3">
        <f t="shared" si="16"/>
        <v>0.5</v>
      </c>
      <c r="Y41" s="3">
        <f t="shared" si="16"/>
        <v>1.4105263157894736</v>
      </c>
      <c r="Z41" s="3"/>
      <c r="AA41" s="8">
        <v>3</v>
      </c>
      <c r="AB41" s="3">
        <f>AB27*10</f>
        <v>1.2263157894736842</v>
      </c>
      <c r="AC41" s="3">
        <f t="shared" si="17"/>
        <v>1.7947368421052632</v>
      </c>
      <c r="AD41" s="3">
        <f t="shared" si="17"/>
        <v>1.7157894736842103</v>
      </c>
      <c r="AE41" s="3">
        <f t="shared" si="17"/>
        <v>0.72631578947368436</v>
      </c>
      <c r="AF41" s="3">
        <f t="shared" si="17"/>
        <v>1.0842105263157895</v>
      </c>
      <c r="AG41" s="3">
        <f t="shared" si="17"/>
        <v>0.33157894736842108</v>
      </c>
      <c r="AH41" s="3">
        <f t="shared" si="17"/>
        <v>1.5631578947368423</v>
      </c>
    </row>
    <row r="42" spans="1:56" x14ac:dyDescent="0.3">
      <c r="B42" t="s">
        <v>13</v>
      </c>
      <c r="C42" s="3">
        <f>AVERAGE(C39:C41)</f>
        <v>8.5824561403508763</v>
      </c>
      <c r="E42" t="s">
        <v>13</v>
      </c>
      <c r="F42" s="3">
        <f>AVERAGE(F39:F41)</f>
        <v>8.0388152734778107</v>
      </c>
      <c r="R42" t="s">
        <v>13</v>
      </c>
      <c r="S42" s="3">
        <f>AVERAGE(S39:S41)</f>
        <v>1.0578947368421054</v>
      </c>
      <c r="T42" s="3">
        <f t="shared" ref="T42:Y42" si="18">AVERAGE(T39:T41)</f>
        <v>1.4280701754385963</v>
      </c>
      <c r="U42" s="3">
        <f t="shared" si="18"/>
        <v>1.5385964912280701</v>
      </c>
      <c r="V42" s="3">
        <f t="shared" si="18"/>
        <v>1.705263157894737</v>
      </c>
      <c r="W42" s="3">
        <f t="shared" si="18"/>
        <v>1.3333333333333333</v>
      </c>
      <c r="X42" s="3">
        <f t="shared" si="18"/>
        <v>0.93333333333333324</v>
      </c>
      <c r="Y42" s="3">
        <f t="shared" si="18"/>
        <v>0.91754385964912277</v>
      </c>
      <c r="Z42" s="3"/>
      <c r="AA42" t="s">
        <v>13</v>
      </c>
      <c r="AB42" s="3">
        <f>AVERAGE(AB39:AB41)</f>
        <v>1.1649122807017545</v>
      </c>
      <c r="AC42" s="3">
        <f t="shared" ref="AC42:AH42" si="19">AVERAGE(AC39:AC41)</f>
        <v>1.4192982456140353</v>
      </c>
      <c r="AD42" s="3">
        <f t="shared" si="19"/>
        <v>1.5192982456140349</v>
      </c>
      <c r="AE42" s="3">
        <f t="shared" si="19"/>
        <v>1.0438596491228072</v>
      </c>
      <c r="AF42" s="3">
        <f t="shared" si="19"/>
        <v>1.4491228070175441</v>
      </c>
      <c r="AG42" s="3">
        <f t="shared" si="19"/>
        <v>0.32456140350877194</v>
      </c>
      <c r="AH42" s="3">
        <f t="shared" si="19"/>
        <v>1.229824561403509</v>
      </c>
    </row>
    <row r="44" spans="1:56" x14ac:dyDescent="0.3">
      <c r="A44">
        <v>5</v>
      </c>
      <c r="B44" s="9" t="s">
        <v>27</v>
      </c>
      <c r="C44" s="9"/>
      <c r="D44" s="9"/>
      <c r="E44" s="9"/>
      <c r="F44" s="9"/>
      <c r="G44" s="9"/>
      <c r="H44" s="9"/>
      <c r="Q44">
        <v>5</v>
      </c>
      <c r="R44" s="9" t="s">
        <v>27</v>
      </c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</row>
    <row r="45" spans="1:56" x14ac:dyDescent="0.3">
      <c r="B45" t="s">
        <v>20</v>
      </c>
      <c r="C45" t="s">
        <v>18</v>
      </c>
      <c r="E45" t="s">
        <v>20</v>
      </c>
      <c r="F45" t="s">
        <v>19</v>
      </c>
      <c r="R45" t="s">
        <v>20</v>
      </c>
      <c r="S45" t="s">
        <v>28</v>
      </c>
      <c r="T45" t="s">
        <v>29</v>
      </c>
      <c r="U45" t="s">
        <v>30</v>
      </c>
      <c r="V45" t="s">
        <v>31</v>
      </c>
      <c r="W45" t="s">
        <v>32</v>
      </c>
      <c r="X45" t="s">
        <v>33</v>
      </c>
      <c r="Y45" t="s">
        <v>34</v>
      </c>
      <c r="AA45" t="s">
        <v>20</v>
      </c>
      <c r="AB45" t="s">
        <v>35</v>
      </c>
      <c r="AC45" t="s">
        <v>36</v>
      </c>
      <c r="AD45" t="s">
        <v>37</v>
      </c>
      <c r="AE45" t="s">
        <v>38</v>
      </c>
      <c r="AF45" t="s">
        <v>39</v>
      </c>
      <c r="AG45" t="s">
        <v>40</v>
      </c>
      <c r="AH45" t="s">
        <v>41</v>
      </c>
    </row>
    <row r="46" spans="1:56" x14ac:dyDescent="0.3">
      <c r="B46" s="8">
        <v>1</v>
      </c>
      <c r="C46" s="4">
        <f>(1-(C39/C35))*100</f>
        <v>11.613272311212807</v>
      </c>
      <c r="E46" s="8">
        <v>1</v>
      </c>
      <c r="F46" s="4">
        <f>(1-(F39/G35))*100</f>
        <v>11.481340923466165</v>
      </c>
      <c r="R46" s="8">
        <v>1</v>
      </c>
      <c r="S46" s="4">
        <f>(1-(S39/S35))*100</f>
        <v>90.053874844591803</v>
      </c>
      <c r="T46" s="4">
        <f t="shared" ref="T46:Y46" si="20">(1-(T39/T35))*100</f>
        <v>82.960162838034307</v>
      </c>
      <c r="U46" s="4">
        <f t="shared" si="20"/>
        <v>84.727561977992849</v>
      </c>
      <c r="V46" s="4">
        <f t="shared" si="20"/>
        <v>87.380052340796738</v>
      </c>
      <c r="W46" s="4">
        <f t="shared" si="20"/>
        <v>89.075137732973857</v>
      </c>
      <c r="X46" s="4">
        <f t="shared" si="20"/>
        <v>79.057591623036643</v>
      </c>
      <c r="Y46" s="4">
        <f t="shared" si="20"/>
        <v>93.235015559464216</v>
      </c>
      <c r="Z46" s="4"/>
      <c r="AA46" s="8">
        <v>1</v>
      </c>
      <c r="AB46" s="4">
        <f>(1-(AB39/AB35))*100</f>
        <v>91.200222779170147</v>
      </c>
      <c r="AC46" s="4">
        <f t="shared" ref="AC46:AH46" si="21">(1-(AC39/AC35))*100</f>
        <v>85.514244326412353</v>
      </c>
      <c r="AD46" s="4">
        <f t="shared" si="21"/>
        <v>82.456140350877192</v>
      </c>
      <c r="AE46" s="4">
        <f t="shared" si="21"/>
        <v>75.331458417034952</v>
      </c>
      <c r="AF46" s="4">
        <f t="shared" si="21"/>
        <v>81.194285016485537</v>
      </c>
      <c r="AG46" s="4">
        <f t="shared" si="21"/>
        <v>96.587622903412367</v>
      </c>
      <c r="AH46" s="4">
        <f t="shared" si="21"/>
        <v>81.937091248832132</v>
      </c>
    </row>
    <row r="47" spans="1:56" x14ac:dyDescent="0.3">
      <c r="B47" s="8">
        <v>2</v>
      </c>
      <c r="C47" s="4">
        <f>(1-(C40/C35))*100</f>
        <v>4.4050343249427915</v>
      </c>
      <c r="E47" s="8">
        <v>2</v>
      </c>
      <c r="F47" s="4">
        <f>(1-(F40/G35))*100</f>
        <v>15.959252971137527</v>
      </c>
      <c r="R47" s="8">
        <v>2</v>
      </c>
      <c r="S47" s="4">
        <f>(1-(S40/S35))*100</f>
        <v>89.611824837684765</v>
      </c>
      <c r="T47" s="4">
        <f t="shared" ref="T47:Y47" si="22">(1-(T40/T35))*100</f>
        <v>84.763012503634783</v>
      </c>
      <c r="U47" s="4">
        <f t="shared" si="22"/>
        <v>84.515444783242728</v>
      </c>
      <c r="V47" s="4">
        <f t="shared" si="22"/>
        <v>77.667926722884559</v>
      </c>
      <c r="W47" s="4">
        <f t="shared" si="22"/>
        <v>88.090493494314842</v>
      </c>
      <c r="X47" s="4">
        <f t="shared" si="22"/>
        <v>96.858638743455501</v>
      </c>
      <c r="Y47" s="4">
        <f t="shared" si="22"/>
        <v>92.964416181842779</v>
      </c>
      <c r="Z47" s="4"/>
      <c r="AA47" s="8">
        <v>2</v>
      </c>
      <c r="AB47" s="4">
        <f>(1-(AB40/AB35))*100</f>
        <v>84.795321637426895</v>
      </c>
      <c r="AC47" s="4">
        <f t="shared" ref="AC47:AH47" si="23">(1-(AC40/AC35))*100</f>
        <v>84.355383872525351</v>
      </c>
      <c r="AD47" s="4">
        <f t="shared" si="23"/>
        <v>86.98358800226373</v>
      </c>
      <c r="AE47" s="4">
        <f t="shared" si="23"/>
        <v>87.946966653274401</v>
      </c>
      <c r="AF47" s="4">
        <f t="shared" si="23"/>
        <v>88.521186958114555</v>
      </c>
      <c r="AG47" s="4">
        <f t="shared" si="23"/>
        <v>96.356275303643727</v>
      </c>
      <c r="AH47" s="4">
        <f t="shared" si="23"/>
        <v>92.899408284023664</v>
      </c>
      <c r="AI47" s="4"/>
    </row>
    <row r="48" spans="1:56" x14ac:dyDescent="0.3">
      <c r="B48" s="8">
        <v>3</v>
      </c>
      <c r="C48" s="4">
        <f>(1-(C41/C35))*100</f>
        <v>4.1189931350114399</v>
      </c>
      <c r="D48" s="4"/>
      <c r="E48" s="8">
        <v>3</v>
      </c>
      <c r="F48" s="4">
        <f>(1-(F41/G35))*100</f>
        <v>13.242784380305594</v>
      </c>
      <c r="R48" s="8">
        <v>3</v>
      </c>
      <c r="S48" s="4">
        <f>(1-(S41/S35))*100</f>
        <v>87.014781047105956</v>
      </c>
      <c r="T48" s="4">
        <f t="shared" ref="T48:Y48" si="24">(1-(T41/T35))*100</f>
        <v>84.937481826112247</v>
      </c>
      <c r="U48" s="4">
        <f t="shared" si="24"/>
        <v>84.25029828980513</v>
      </c>
      <c r="V48" s="4">
        <f t="shared" si="24"/>
        <v>78.423960453620239</v>
      </c>
      <c r="W48" s="4">
        <f t="shared" si="24"/>
        <v>87.199624897432898</v>
      </c>
      <c r="X48" s="4">
        <f t="shared" si="24"/>
        <v>94.764397905759168</v>
      </c>
      <c r="Y48" s="4">
        <f t="shared" si="24"/>
        <v>85.49587335949127</v>
      </c>
      <c r="Z48" s="4"/>
      <c r="AA48" s="8">
        <v>3</v>
      </c>
      <c r="AB48" s="4">
        <f>(1-(AB41/AB35))*100</f>
        <v>87.023113338902817</v>
      </c>
      <c r="AC48" s="4">
        <f t="shared" ref="AC48:AH48" si="25">(1-(AC41/AC35))*100</f>
        <v>78.046032512473857</v>
      </c>
      <c r="AD48" s="4">
        <f t="shared" si="25"/>
        <v>81.550650820599884</v>
      </c>
      <c r="AE48" s="4">
        <f t="shared" si="25"/>
        <v>88.91120932101245</v>
      </c>
      <c r="AF48" s="4">
        <f t="shared" si="25"/>
        <v>89.937721333496157</v>
      </c>
      <c r="AG48" s="4">
        <f t="shared" si="25"/>
        <v>96.356275303643727</v>
      </c>
      <c r="AH48" s="4">
        <f t="shared" si="25"/>
        <v>81.5010900031143</v>
      </c>
      <c r="AI48" s="4"/>
    </row>
    <row r="49" spans="2:35" x14ac:dyDescent="0.3">
      <c r="B49" t="s">
        <v>13</v>
      </c>
      <c r="C49" s="4">
        <f>AVERAGE(C46:C48)</f>
        <v>6.7124332570556797</v>
      </c>
      <c r="E49" t="s">
        <v>13</v>
      </c>
      <c r="F49" s="4">
        <f>(1-(F42/G35))*100</f>
        <v>13.561126091636455</v>
      </c>
      <c r="R49" t="s">
        <v>13</v>
      </c>
      <c r="S49" s="4">
        <f>AVERAGE(S46:S48)</f>
        <v>88.893493576460841</v>
      </c>
      <c r="T49" s="4">
        <f t="shared" ref="T49:Y49" si="26">AVERAGE(T46:T48)</f>
        <v>84.220219055927117</v>
      </c>
      <c r="U49" s="4">
        <f t="shared" si="26"/>
        <v>84.497768350346902</v>
      </c>
      <c r="V49" s="4">
        <f t="shared" si="26"/>
        <v>81.157313172433831</v>
      </c>
      <c r="W49" s="4">
        <f t="shared" si="26"/>
        <v>88.12175204157387</v>
      </c>
      <c r="X49" s="4">
        <f t="shared" si="26"/>
        <v>90.226876090750423</v>
      </c>
      <c r="Y49" s="4">
        <f t="shared" si="26"/>
        <v>90.565101700266084</v>
      </c>
      <c r="Z49" s="4"/>
      <c r="AA49" t="s">
        <v>13</v>
      </c>
      <c r="AB49" s="4">
        <f>(1-(AB42/AB35))*100</f>
        <v>87.672885918499958</v>
      </c>
      <c r="AC49" s="4">
        <f t="shared" ref="AC49:AH49" si="27">(1-(AC42/AC35))*100</f>
        <v>82.638553570470521</v>
      </c>
      <c r="AD49" s="4">
        <f t="shared" si="27"/>
        <v>83.663459724580264</v>
      </c>
      <c r="AE49" s="4">
        <f t="shared" si="27"/>
        <v>84.063211463773939</v>
      </c>
      <c r="AF49" s="4">
        <f t="shared" si="27"/>
        <v>86.551064436032078</v>
      </c>
      <c r="AG49" s="4">
        <f t="shared" si="27"/>
        <v>96.433391170233278</v>
      </c>
      <c r="AH49" s="4">
        <f t="shared" si="27"/>
        <v>85.445863178656694</v>
      </c>
      <c r="AI49" s="4"/>
    </row>
    <row r="51" spans="2:35" x14ac:dyDescent="0.3">
      <c r="B51" t="s">
        <v>13</v>
      </c>
      <c r="C51" s="6">
        <f>AVERAGE(C49,F49)</f>
        <v>10.136779674346068</v>
      </c>
      <c r="R51" t="s">
        <v>13</v>
      </c>
      <c r="S51" s="6">
        <f>AVERAGE(S49:Y49,AB49:AH49)</f>
        <v>86.725068103571843</v>
      </c>
    </row>
    <row r="52" spans="2:35" x14ac:dyDescent="0.3">
      <c r="B52" s="5" t="s">
        <v>11</v>
      </c>
      <c r="C52" s="2">
        <f>_xlfn.STDEV.S(C49,F49)</f>
        <v>4.8427571455957823</v>
      </c>
      <c r="R52" s="5" t="s">
        <v>11</v>
      </c>
      <c r="S52" s="2">
        <f>_xlfn.STDEV.S(S49:Y49,AB49:AH49)</f>
        <v>3.9794801142087275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9D5524-E84A-405F-89E6-721AE550296B}">
  <dimension ref="A1:BD52"/>
  <sheetViews>
    <sheetView zoomScale="70" zoomScaleNormal="70" workbookViewId="0">
      <selection activeCell="C6" sqref="C6:P6"/>
    </sheetView>
  </sheetViews>
  <sheetFormatPr defaultRowHeight="14.4" x14ac:dyDescent="0.3"/>
  <cols>
    <col min="2" max="2" width="9.6640625" customWidth="1"/>
    <col min="3" max="3" width="10.44140625" bestFit="1" customWidth="1"/>
    <col min="5" max="5" width="9.77734375" customWidth="1"/>
  </cols>
  <sheetData>
    <row r="1" spans="1:34" ht="20.399999999999999" thickBot="1" x14ac:dyDescent="0.45">
      <c r="B1" s="11" t="s">
        <v>21</v>
      </c>
      <c r="C1" s="11"/>
      <c r="D1" s="11"/>
      <c r="E1" s="11"/>
      <c r="F1" s="11"/>
      <c r="G1" s="11"/>
      <c r="H1" s="11"/>
    </row>
    <row r="2" spans="1:34" ht="15" thickTop="1" x14ac:dyDescent="0.3">
      <c r="B2" s="16"/>
      <c r="C2" s="21" t="s">
        <v>24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R2" s="22" t="s">
        <v>47</v>
      </c>
      <c r="S2" s="18"/>
    </row>
    <row r="3" spans="1:34" x14ac:dyDescent="0.3">
      <c r="B3" s="16"/>
      <c r="C3" s="16" t="s">
        <v>18</v>
      </c>
      <c r="D3" s="16" t="s">
        <v>19</v>
      </c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R3" s="18" t="s">
        <v>22</v>
      </c>
      <c r="S3" s="18" t="s">
        <v>43</v>
      </c>
    </row>
    <row r="4" spans="1:34" x14ac:dyDescent="0.3">
      <c r="B4" s="16" t="s">
        <v>0</v>
      </c>
      <c r="C4" s="17">
        <f>C49</f>
        <v>17.789473684210517</v>
      </c>
      <c r="D4" s="17">
        <f>F49</f>
        <v>14.567513310639789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R4" s="19">
        <f>C51</f>
        <v>16.178493497425151</v>
      </c>
      <c r="S4" s="19">
        <f>C52</f>
        <v>2.2782700288662032</v>
      </c>
      <c r="T4" s="4"/>
    </row>
    <row r="5" spans="1:34" x14ac:dyDescent="0.3">
      <c r="B5" s="16"/>
      <c r="C5" s="16" t="s">
        <v>28</v>
      </c>
      <c r="D5" s="16" t="s">
        <v>29</v>
      </c>
      <c r="E5" s="16" t="s">
        <v>30</v>
      </c>
      <c r="F5" s="16" t="s">
        <v>31</v>
      </c>
      <c r="G5" s="16" t="s">
        <v>32</v>
      </c>
      <c r="H5" s="16" t="s">
        <v>33</v>
      </c>
      <c r="I5" s="16" t="s">
        <v>34</v>
      </c>
      <c r="J5" s="16" t="s">
        <v>35</v>
      </c>
      <c r="K5" s="16" t="s">
        <v>36</v>
      </c>
      <c r="L5" s="16" t="s">
        <v>37</v>
      </c>
      <c r="M5" s="16" t="s">
        <v>38</v>
      </c>
      <c r="N5" s="16" t="s">
        <v>39</v>
      </c>
      <c r="O5" s="16" t="s">
        <v>40</v>
      </c>
      <c r="P5" s="16" t="s">
        <v>41</v>
      </c>
      <c r="R5" s="18"/>
      <c r="S5" s="18"/>
    </row>
    <row r="6" spans="1:34" x14ac:dyDescent="0.3">
      <c r="B6" s="16" t="s">
        <v>12</v>
      </c>
      <c r="C6" s="17">
        <f>S49</f>
        <v>79.712622623844993</v>
      </c>
      <c r="D6" s="17">
        <f t="shared" ref="D6:I6" si="0">T49</f>
        <v>87.059649122807016</v>
      </c>
      <c r="E6" s="17">
        <f t="shared" si="0"/>
        <v>61.199294532627853</v>
      </c>
      <c r="F6" s="17">
        <f t="shared" si="0"/>
        <v>38.823803695284717</v>
      </c>
      <c r="G6" s="17">
        <f t="shared" si="0"/>
        <v>51.94155053443378</v>
      </c>
      <c r="H6" s="17">
        <f t="shared" si="0"/>
        <v>85.851421005343539</v>
      </c>
      <c r="I6" s="17">
        <f t="shared" si="0"/>
        <v>61.857149469981017</v>
      </c>
      <c r="J6" s="17">
        <f t="shared" ref="J6:P6" si="1">AB49</f>
        <v>79.942992492673326</v>
      </c>
      <c r="K6" s="17">
        <f t="shared" si="1"/>
        <v>81.013447323893502</v>
      </c>
      <c r="L6" s="17">
        <f t="shared" si="1"/>
        <v>48.040313549832007</v>
      </c>
      <c r="M6" s="17">
        <f t="shared" si="1"/>
        <v>61.782835467045992</v>
      </c>
      <c r="N6" s="17">
        <f t="shared" si="1"/>
        <v>46.786856644373351</v>
      </c>
      <c r="O6" s="17">
        <f t="shared" si="1"/>
        <v>88.590057049714758</v>
      </c>
      <c r="P6" s="17">
        <f t="shared" si="1"/>
        <v>55.933423301844364</v>
      </c>
      <c r="Q6" s="4"/>
      <c r="R6" s="19">
        <f>S51</f>
        <v>66.323958343835727</v>
      </c>
      <c r="S6" s="20">
        <f>S52</f>
        <v>16.964866583383237</v>
      </c>
      <c r="T6" s="2"/>
    </row>
    <row r="10" spans="1:34" ht="20.399999999999999" thickBot="1" x14ac:dyDescent="0.45">
      <c r="B10" s="11" t="s">
        <v>23</v>
      </c>
      <c r="C10" s="11"/>
      <c r="D10" s="11"/>
      <c r="E10" s="11"/>
      <c r="F10" s="11"/>
      <c r="G10" s="11"/>
      <c r="H10" s="11"/>
    </row>
    <row r="11" spans="1:34" ht="15" thickTop="1" x14ac:dyDescent="0.3"/>
    <row r="12" spans="1:34" ht="18" thickBot="1" x14ac:dyDescent="0.4">
      <c r="B12" s="1" t="s">
        <v>0</v>
      </c>
      <c r="C12" s="1"/>
      <c r="D12" s="1"/>
      <c r="E12" s="1"/>
      <c r="F12" s="1"/>
      <c r="G12" s="1"/>
      <c r="H12" s="1"/>
      <c r="R12" s="1" t="s">
        <v>12</v>
      </c>
      <c r="S12" s="1"/>
      <c r="T12" s="1"/>
      <c r="U12" s="1"/>
      <c r="V12" s="1"/>
      <c r="W12" s="1"/>
      <c r="X12" s="1"/>
    </row>
    <row r="13" spans="1:34" ht="16.2" thickTop="1" x14ac:dyDescent="0.35">
      <c r="A13">
        <v>1</v>
      </c>
      <c r="B13" s="10" t="s">
        <v>17</v>
      </c>
      <c r="C13" s="9"/>
      <c r="D13" s="9"/>
      <c r="E13" s="9"/>
      <c r="F13" s="9"/>
      <c r="G13" s="9"/>
      <c r="H13" s="9"/>
      <c r="L13" s="2"/>
      <c r="Q13">
        <v>1</v>
      </c>
      <c r="R13" s="10" t="s">
        <v>17</v>
      </c>
      <c r="S13" s="9"/>
      <c r="T13" s="9"/>
      <c r="U13" s="9"/>
      <c r="V13" s="9"/>
      <c r="W13" s="9"/>
      <c r="X13" s="9"/>
      <c r="Y13" s="9"/>
      <c r="Z13" s="9"/>
      <c r="AA13" s="13"/>
      <c r="AB13" s="9"/>
      <c r="AC13" s="9"/>
      <c r="AD13" s="9"/>
      <c r="AE13" s="9"/>
      <c r="AF13" s="9"/>
      <c r="AG13" s="9"/>
      <c r="AH13" s="9"/>
    </row>
    <row r="14" spans="1:34" x14ac:dyDescent="0.3">
      <c r="B14" t="s">
        <v>20</v>
      </c>
      <c r="C14" t="s">
        <v>18</v>
      </c>
      <c r="E14" t="s">
        <v>20</v>
      </c>
      <c r="F14" t="s">
        <v>19</v>
      </c>
      <c r="R14" t="s">
        <v>20</v>
      </c>
      <c r="S14" t="s">
        <v>28</v>
      </c>
      <c r="T14" t="s">
        <v>29</v>
      </c>
      <c r="U14" t="s">
        <v>30</v>
      </c>
      <c r="V14" t="s">
        <v>31</v>
      </c>
      <c r="W14" t="s">
        <v>32</v>
      </c>
      <c r="X14" t="s">
        <v>33</v>
      </c>
      <c r="Y14" t="s">
        <v>34</v>
      </c>
      <c r="AA14" t="s">
        <v>20</v>
      </c>
      <c r="AB14" t="s">
        <v>35</v>
      </c>
      <c r="AC14" t="s">
        <v>36</v>
      </c>
      <c r="AD14" t="s">
        <v>37</v>
      </c>
      <c r="AE14" t="s">
        <v>38</v>
      </c>
      <c r="AF14" t="s">
        <v>39</v>
      </c>
      <c r="AG14" t="s">
        <v>40</v>
      </c>
      <c r="AH14" t="s">
        <v>41</v>
      </c>
    </row>
    <row r="15" spans="1:34" x14ac:dyDescent="0.3">
      <c r="B15" t="s">
        <v>2</v>
      </c>
      <c r="C15">
        <v>0.745</v>
      </c>
      <c r="E15" t="s">
        <v>2</v>
      </c>
      <c r="F15">
        <v>0.82199999999999995</v>
      </c>
      <c r="R15" t="s">
        <v>2</v>
      </c>
      <c r="S15" s="3">
        <v>0.19500000000000001</v>
      </c>
      <c r="T15" s="3">
        <v>0.14499999999999999</v>
      </c>
      <c r="U15" s="3">
        <v>0.44400000000000001</v>
      </c>
      <c r="V15" s="3">
        <v>0.436</v>
      </c>
      <c r="W15" s="3">
        <v>0.51</v>
      </c>
      <c r="X15" s="14">
        <v>0.23</v>
      </c>
      <c r="Y15" s="3">
        <v>0.29699999999999999</v>
      </c>
      <c r="Z15" s="3"/>
      <c r="AA15" t="s">
        <v>2</v>
      </c>
      <c r="AB15" s="3">
        <v>0.20599999999999999</v>
      </c>
      <c r="AC15" s="3">
        <v>0.17299999999999999</v>
      </c>
      <c r="AD15" s="3">
        <v>0.442</v>
      </c>
      <c r="AE15" s="3">
        <v>0.35799999999999998</v>
      </c>
      <c r="AF15" s="3">
        <v>0.47899999999999998</v>
      </c>
      <c r="AG15" s="3">
        <v>8.5000000000000006E-2</v>
      </c>
      <c r="AH15" s="3">
        <v>0.36</v>
      </c>
    </row>
    <row r="16" spans="1:34" x14ac:dyDescent="0.3">
      <c r="B16" t="s">
        <v>4</v>
      </c>
      <c r="C16">
        <v>0.746</v>
      </c>
      <c r="E16" t="s">
        <v>4</v>
      </c>
      <c r="F16">
        <v>0.80400000000000005</v>
      </c>
      <c r="H16" s="7"/>
      <c r="I16" s="3"/>
      <c r="J16" s="3"/>
      <c r="K16" s="3"/>
      <c r="L16" s="3"/>
      <c r="R16" t="s">
        <v>4</v>
      </c>
      <c r="S16" s="3">
        <v>0.215</v>
      </c>
      <c r="T16" s="3">
        <v>0.153</v>
      </c>
      <c r="U16" s="3">
        <v>0.39400000000000002</v>
      </c>
      <c r="V16" s="3">
        <v>0.41299999999999998</v>
      </c>
      <c r="W16" s="3">
        <v>0.53100000000000003</v>
      </c>
      <c r="X16" s="14">
        <v>0.20100000000000001</v>
      </c>
      <c r="Y16" s="3">
        <v>0.28399999999999997</v>
      </c>
      <c r="Z16" s="3"/>
      <c r="AA16" t="s">
        <v>4</v>
      </c>
      <c r="AB16" s="3">
        <v>0.22900000000000001</v>
      </c>
      <c r="AC16" s="3">
        <v>0.158</v>
      </c>
      <c r="AD16" s="3">
        <v>0.51700000000000002</v>
      </c>
      <c r="AE16" s="3">
        <v>0.36399999999999999</v>
      </c>
      <c r="AF16" s="3">
        <v>0.51400000000000001</v>
      </c>
      <c r="AG16" s="3">
        <v>7.5999999999999998E-2</v>
      </c>
      <c r="AH16" s="3">
        <v>0.28599999999999998</v>
      </c>
    </row>
    <row r="17" spans="1:53" x14ac:dyDescent="0.3">
      <c r="B17" t="s">
        <v>3</v>
      </c>
      <c r="C17">
        <v>0.81100000000000005</v>
      </c>
      <c r="E17" t="s">
        <v>3</v>
      </c>
      <c r="F17">
        <v>0.80700000000000005</v>
      </c>
      <c r="I17" s="3"/>
      <c r="J17" s="3"/>
      <c r="K17" s="3"/>
      <c r="L17" s="3"/>
      <c r="R17" t="s">
        <v>3</v>
      </c>
      <c r="S17" s="3">
        <v>0.20499999999999999</v>
      </c>
      <c r="T17" s="3">
        <v>0.14699999999999999</v>
      </c>
      <c r="U17" s="3">
        <v>0.371</v>
      </c>
      <c r="V17" s="3">
        <v>0.47199999999999998</v>
      </c>
      <c r="W17" s="3">
        <v>0.39</v>
      </c>
      <c r="X17" s="14">
        <v>0.105</v>
      </c>
      <c r="Y17" s="3">
        <v>0.31900000000000001</v>
      </c>
      <c r="Z17" s="3"/>
      <c r="AA17" t="s">
        <v>3</v>
      </c>
      <c r="AB17" s="3">
        <v>0.22900000000000001</v>
      </c>
      <c r="AC17" s="3">
        <v>0.191</v>
      </c>
      <c r="AD17" s="3">
        <v>0.38500000000000001</v>
      </c>
      <c r="AE17" s="3">
        <v>0.28299999999999997</v>
      </c>
      <c r="AF17" s="3">
        <v>0.44500000000000001</v>
      </c>
      <c r="AG17" s="3">
        <v>0.14399999999999999</v>
      </c>
      <c r="AH17" s="3">
        <v>0.42199999999999999</v>
      </c>
    </row>
    <row r="18" spans="1:53" x14ac:dyDescent="0.3">
      <c r="B18" t="s">
        <v>5</v>
      </c>
      <c r="C18">
        <v>0.79600000000000004</v>
      </c>
      <c r="E18" t="s">
        <v>5</v>
      </c>
      <c r="F18">
        <v>0.81699999999999995</v>
      </c>
      <c r="I18" s="3"/>
      <c r="J18" s="3"/>
      <c r="K18" s="3"/>
      <c r="L18" s="3"/>
      <c r="R18" t="s">
        <v>5</v>
      </c>
      <c r="S18" s="3">
        <v>0.20899999999999999</v>
      </c>
      <c r="T18" s="3">
        <v>0.14199999999999999</v>
      </c>
      <c r="U18" s="3">
        <v>0.28999999999999998</v>
      </c>
      <c r="V18" s="3">
        <v>0.52</v>
      </c>
      <c r="W18" s="3">
        <v>0.40699999999999997</v>
      </c>
      <c r="X18" s="14">
        <v>9.5000000000000001E-2</v>
      </c>
      <c r="Y18" s="3">
        <v>0.28100000000000003</v>
      </c>
      <c r="Z18" s="3"/>
      <c r="AA18" t="s">
        <v>5</v>
      </c>
      <c r="AB18" s="3">
        <v>0.19</v>
      </c>
      <c r="AC18" s="3">
        <v>0.19400000000000001</v>
      </c>
      <c r="AD18" s="3">
        <v>0.39700000000000002</v>
      </c>
      <c r="AE18" s="3">
        <v>0.32</v>
      </c>
      <c r="AF18" s="3">
        <v>0.42399999999999999</v>
      </c>
      <c r="AG18" s="3">
        <v>0.155</v>
      </c>
      <c r="AH18" s="3">
        <v>0.41199999999999998</v>
      </c>
    </row>
    <row r="19" spans="1:53" x14ac:dyDescent="0.3">
      <c r="B19" t="s">
        <v>15</v>
      </c>
      <c r="C19">
        <v>0.79900000000000004</v>
      </c>
      <c r="E19" t="s">
        <v>15</v>
      </c>
      <c r="F19">
        <v>0.79300000000000004</v>
      </c>
      <c r="I19" s="3"/>
      <c r="J19" s="3"/>
      <c r="K19" s="3"/>
      <c r="L19" s="3"/>
      <c r="R19" t="s">
        <v>15</v>
      </c>
      <c r="S19" s="3">
        <v>0.20699999999999999</v>
      </c>
      <c r="T19" s="14">
        <f>0.052*1.9</f>
        <v>9.8799999999999985E-2</v>
      </c>
      <c r="U19" s="3">
        <v>0.28399999999999997</v>
      </c>
      <c r="V19" s="3">
        <v>0.39100000000000001</v>
      </c>
      <c r="W19" s="3">
        <v>0.40899999999999997</v>
      </c>
      <c r="X19" s="14">
        <v>2.9000000000000001E-2</v>
      </c>
      <c r="Y19" s="3">
        <v>0.44</v>
      </c>
      <c r="Z19" s="3"/>
      <c r="AA19" t="s">
        <v>15</v>
      </c>
      <c r="AB19" s="3">
        <v>0.19800000000000001</v>
      </c>
      <c r="AC19" s="3">
        <v>0.18</v>
      </c>
      <c r="AD19" s="3">
        <v>0.47699999999999998</v>
      </c>
      <c r="AE19" s="3">
        <v>0.35399999999999998</v>
      </c>
      <c r="AF19" s="3">
        <v>0.441</v>
      </c>
      <c r="AG19" s="3">
        <v>9.7000000000000003E-2</v>
      </c>
      <c r="AH19" s="3">
        <v>0.48899999999999999</v>
      </c>
      <c r="AJ19" s="7"/>
    </row>
    <row r="20" spans="1:53" x14ac:dyDescent="0.3">
      <c r="B20" t="s">
        <v>16</v>
      </c>
      <c r="C20">
        <v>0.78900000000000003</v>
      </c>
      <c r="E20" t="s">
        <v>16</v>
      </c>
      <c r="F20">
        <v>0.85099999999999998</v>
      </c>
      <c r="I20" s="3"/>
      <c r="J20" s="3"/>
      <c r="K20" s="3"/>
      <c r="L20" s="3"/>
      <c r="R20" t="s">
        <v>16</v>
      </c>
      <c r="S20" s="3">
        <v>0.215</v>
      </c>
      <c r="T20" s="3">
        <v>0.14399999999999999</v>
      </c>
      <c r="U20" s="3">
        <v>0.307</v>
      </c>
      <c r="V20" s="3">
        <v>0.39200000000000002</v>
      </c>
      <c r="W20" s="3">
        <v>0.41699999999999998</v>
      </c>
      <c r="X20" s="14">
        <v>8.7999999999999995E-2</v>
      </c>
      <c r="Y20" s="3">
        <v>0.439</v>
      </c>
      <c r="Z20" s="3"/>
      <c r="AA20" t="s">
        <v>16</v>
      </c>
      <c r="AB20" s="3">
        <v>0.19700000000000001</v>
      </c>
      <c r="AC20" s="3">
        <v>0.17</v>
      </c>
      <c r="AD20" s="3">
        <v>0.56599999999999995</v>
      </c>
      <c r="AE20" s="3">
        <v>0.33600000000000002</v>
      </c>
      <c r="AF20" s="3">
        <v>0.442</v>
      </c>
      <c r="AG20" s="3">
        <v>0.108</v>
      </c>
      <c r="AH20" s="3">
        <v>0.48</v>
      </c>
      <c r="AJ20" s="12"/>
    </row>
    <row r="21" spans="1:53" x14ac:dyDescent="0.3">
      <c r="B21" t="s">
        <v>13</v>
      </c>
      <c r="C21" s="3">
        <f>AVERAGE(C15:C20)</f>
        <v>0.78100000000000003</v>
      </c>
      <c r="E21" t="s">
        <v>13</v>
      </c>
      <c r="F21" s="3">
        <f>AVERAGE(F15:F20)</f>
        <v>0.81566666666666665</v>
      </c>
      <c r="R21" t="s">
        <v>13</v>
      </c>
      <c r="S21" s="3">
        <f t="shared" ref="S21:Y21" si="2">AVERAGE(S15:S20)</f>
        <v>0.20766666666666667</v>
      </c>
      <c r="T21" s="3">
        <f t="shared" si="2"/>
        <v>0.13830000000000001</v>
      </c>
      <c r="U21" s="3">
        <f t="shared" si="2"/>
        <v>0.34833333333333338</v>
      </c>
      <c r="V21" s="3">
        <f t="shared" si="2"/>
        <v>0.43733333333333335</v>
      </c>
      <c r="W21" s="3">
        <f t="shared" si="2"/>
        <v>0.44399999999999995</v>
      </c>
      <c r="X21" s="3">
        <f t="shared" si="2"/>
        <v>0.12466666666666666</v>
      </c>
      <c r="Y21" s="3">
        <f t="shared" si="2"/>
        <v>0.34333333333333332</v>
      </c>
      <c r="Z21" s="3"/>
      <c r="AA21" t="s">
        <v>13</v>
      </c>
      <c r="AB21" s="3">
        <f>AVERAGE(AB15:AB20)</f>
        <v>0.20816666666666669</v>
      </c>
      <c r="AC21" s="3">
        <f t="shared" ref="AC21:AH21" si="3">AVERAGE(AC15:AC20)</f>
        <v>0.17766666666666664</v>
      </c>
      <c r="AD21" s="3">
        <f t="shared" si="3"/>
        <v>0.46399999999999997</v>
      </c>
      <c r="AE21" s="3">
        <f t="shared" si="3"/>
        <v>0.33583333333333326</v>
      </c>
      <c r="AF21" s="3">
        <f t="shared" si="3"/>
        <v>0.45750000000000002</v>
      </c>
      <c r="AG21" s="3">
        <f t="shared" si="3"/>
        <v>0.11083333333333333</v>
      </c>
      <c r="AH21" s="3">
        <f t="shared" si="3"/>
        <v>0.40816666666666662</v>
      </c>
      <c r="AJ21" s="3"/>
      <c r="AK21" s="3"/>
      <c r="AL21" s="3"/>
      <c r="AM21" s="3"/>
      <c r="AN21" s="3"/>
      <c r="AO21" s="3"/>
    </row>
    <row r="23" spans="1:53" ht="15.6" x14ac:dyDescent="0.35">
      <c r="A23">
        <v>2</v>
      </c>
      <c r="B23" s="10" t="s">
        <v>14</v>
      </c>
      <c r="C23" s="9"/>
      <c r="D23" s="9"/>
      <c r="E23" s="9"/>
      <c r="F23" s="9"/>
      <c r="G23" s="9"/>
      <c r="H23" s="9"/>
      <c r="Q23">
        <v>2</v>
      </c>
      <c r="R23" s="10" t="s">
        <v>14</v>
      </c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</row>
    <row r="24" spans="1:53" x14ac:dyDescent="0.3">
      <c r="B24" t="s">
        <v>20</v>
      </c>
      <c r="C24" t="s">
        <v>18</v>
      </c>
      <c r="E24" t="s">
        <v>20</v>
      </c>
      <c r="F24" t="s">
        <v>19</v>
      </c>
      <c r="R24" t="s">
        <v>20</v>
      </c>
      <c r="S24" t="s">
        <v>28</v>
      </c>
      <c r="T24" t="s">
        <v>29</v>
      </c>
      <c r="U24" t="s">
        <v>30</v>
      </c>
      <c r="V24" t="s">
        <v>31</v>
      </c>
      <c r="W24" t="s">
        <v>32</v>
      </c>
      <c r="X24" t="s">
        <v>33</v>
      </c>
      <c r="Y24" t="s">
        <v>34</v>
      </c>
      <c r="AA24" t="s">
        <v>20</v>
      </c>
      <c r="AB24" t="s">
        <v>35</v>
      </c>
      <c r="AC24" t="s">
        <v>36</v>
      </c>
      <c r="AD24" t="s">
        <v>37</v>
      </c>
      <c r="AE24" t="s">
        <v>38</v>
      </c>
      <c r="AF24" t="s">
        <v>39</v>
      </c>
      <c r="AG24" t="s">
        <v>40</v>
      </c>
      <c r="AH24" t="s">
        <v>41</v>
      </c>
    </row>
    <row r="25" spans="1:53" x14ac:dyDescent="0.3">
      <c r="B25" s="8">
        <v>1</v>
      </c>
      <c r="C25" s="3">
        <f>AVERAGE(C15,C16)/0.95</f>
        <v>0.78473684210526329</v>
      </c>
      <c r="E25" s="8">
        <v>1</v>
      </c>
      <c r="F25" s="3">
        <f>AVERAGE(F15,F16)/0.95</f>
        <v>0.85578947368421054</v>
      </c>
      <c r="G25" s="3"/>
      <c r="R25" s="8">
        <v>1</v>
      </c>
      <c r="S25" s="3">
        <f>AVERAGE(S15,S16)/0.95</f>
        <v>0.21578947368421056</v>
      </c>
      <c r="T25" s="3">
        <f t="shared" ref="T25:Y25" si="4">AVERAGE(T15,T16)/0.95</f>
        <v>0.15684210526315789</v>
      </c>
      <c r="U25" s="3">
        <f t="shared" si="4"/>
        <v>0.44105263157894742</v>
      </c>
      <c r="V25" s="3">
        <f t="shared" si="4"/>
        <v>0.44684210526315793</v>
      </c>
      <c r="W25" s="3">
        <f t="shared" si="4"/>
        <v>0.54789473684210521</v>
      </c>
      <c r="X25" s="3">
        <f t="shared" si="4"/>
        <v>0.22684210526315793</v>
      </c>
      <c r="Y25" s="3">
        <f t="shared" si="4"/>
        <v>0.3057894736842105</v>
      </c>
      <c r="Z25" s="3"/>
      <c r="AA25" s="8">
        <v>1</v>
      </c>
      <c r="AB25" s="3">
        <f>AVERAGE(AB15,AB16)/0.95</f>
        <v>0.22894736842105265</v>
      </c>
      <c r="AC25" s="3">
        <f t="shared" ref="AC25:AH25" si="5">AVERAGE(AC15,AC16)/0.95</f>
        <v>0.17421052631578945</v>
      </c>
      <c r="AD25" s="3">
        <f t="shared" si="5"/>
        <v>0.50473684210526326</v>
      </c>
      <c r="AE25" s="3">
        <f t="shared" si="5"/>
        <v>0.38</v>
      </c>
      <c r="AF25" s="3">
        <f t="shared" si="5"/>
        <v>0.52263157894736845</v>
      </c>
      <c r="AG25" s="3">
        <f t="shared" si="5"/>
        <v>8.4736842105263166E-2</v>
      </c>
      <c r="AH25" s="3">
        <f t="shared" si="5"/>
        <v>0.33999999999999997</v>
      </c>
    </row>
    <row r="26" spans="1:53" x14ac:dyDescent="0.3">
      <c r="B26" s="8">
        <v>2</v>
      </c>
      <c r="C26" s="3">
        <f>AVERAGE(C17,C18)/0.95</f>
        <v>0.84578947368421065</v>
      </c>
      <c r="E26" s="8">
        <v>2</v>
      </c>
      <c r="F26" s="3">
        <f>AVERAGE(F17,F18)/0.95</f>
        <v>0.85473684210526324</v>
      </c>
      <c r="R26" s="8">
        <v>2</v>
      </c>
      <c r="S26" s="3">
        <f>AVERAGE(S17,S18)/0.95</f>
        <v>0.21789473684210525</v>
      </c>
      <c r="T26" s="3">
        <f t="shared" ref="T26:Y26" si="6">AVERAGE(T17,T18)/0.95</f>
        <v>0.15210526315789474</v>
      </c>
      <c r="U26" s="3">
        <f t="shared" si="6"/>
        <v>0.34789473684210531</v>
      </c>
      <c r="V26" s="3">
        <f t="shared" si="6"/>
        <v>0.52210526315789474</v>
      </c>
      <c r="W26" s="3">
        <f t="shared" si="6"/>
        <v>0.41947368421052628</v>
      </c>
      <c r="X26" s="3">
        <f t="shared" si="6"/>
        <v>0.10526315789473685</v>
      </c>
      <c r="Y26" s="3">
        <f t="shared" si="6"/>
        <v>0.31578947368421056</v>
      </c>
      <c r="Z26" s="3"/>
      <c r="AA26" s="8">
        <v>2</v>
      </c>
      <c r="AB26" s="3">
        <f>AVERAGE(AB17,AB18)/0.95</f>
        <v>0.22052631578947371</v>
      </c>
      <c r="AC26" s="3">
        <f t="shared" ref="AC26:AH26" si="7">AVERAGE(AC17,AC18)/0.95</f>
        <v>0.20263157894736844</v>
      </c>
      <c r="AD26" s="3">
        <f t="shared" si="7"/>
        <v>0.4115789473684211</v>
      </c>
      <c r="AE26" s="3">
        <f t="shared" si="7"/>
        <v>0.31736842105263158</v>
      </c>
      <c r="AF26" s="3">
        <f t="shared" si="7"/>
        <v>0.45736842105263159</v>
      </c>
      <c r="AG26" s="3">
        <f t="shared" si="7"/>
        <v>0.15736842105263157</v>
      </c>
      <c r="AH26" s="3">
        <f t="shared" si="7"/>
        <v>0.43894736842105264</v>
      </c>
    </row>
    <row r="27" spans="1:53" x14ac:dyDescent="0.3">
      <c r="B27" s="8">
        <v>3</v>
      </c>
      <c r="C27" s="3">
        <f>AVERAGE(C19,C20)/0.95</f>
        <v>0.83578947368421064</v>
      </c>
      <c r="E27" s="8">
        <v>3</v>
      </c>
      <c r="F27" s="3">
        <f>AVERAGE(F19,F20)/0.95</f>
        <v>0.86526315789473696</v>
      </c>
      <c r="R27" s="8">
        <v>3</v>
      </c>
      <c r="S27" s="3">
        <f>AVERAGE(S19,S20)/0.95</f>
        <v>0.22210526315789475</v>
      </c>
      <c r="T27" s="3">
        <f t="shared" ref="T27:Y27" si="8">AVERAGE(T19,T20)/0.95</f>
        <v>0.12778947368421051</v>
      </c>
      <c r="U27" s="3">
        <f t="shared" si="8"/>
        <v>0.31105263157894736</v>
      </c>
      <c r="V27" s="3">
        <f t="shared" si="8"/>
        <v>0.41210526315789475</v>
      </c>
      <c r="W27" s="3">
        <f t="shared" si="8"/>
        <v>0.43473684210526314</v>
      </c>
      <c r="X27" s="3">
        <f t="shared" si="8"/>
        <v>6.1578947368421053E-2</v>
      </c>
      <c r="Y27" s="3">
        <f t="shared" si="8"/>
        <v>0.46263157894736845</v>
      </c>
      <c r="Z27" s="3"/>
      <c r="AA27" s="8">
        <v>3</v>
      </c>
      <c r="AB27" s="3">
        <f>AVERAGE(AB19,AB20)/0.95</f>
        <v>0.20789473684210527</v>
      </c>
      <c r="AC27" s="3">
        <f t="shared" ref="AC27:AH27" si="9">AVERAGE(AC19,AC20)/0.95</f>
        <v>0.18421052631578946</v>
      </c>
      <c r="AD27" s="3">
        <f t="shared" si="9"/>
        <v>0.54894736842105263</v>
      </c>
      <c r="AE27" s="3">
        <f t="shared" si="9"/>
        <v>0.36315789473684207</v>
      </c>
      <c r="AF27" s="3">
        <f t="shared" si="9"/>
        <v>0.46473684210526317</v>
      </c>
      <c r="AG27" s="3">
        <f t="shared" si="9"/>
        <v>0.10789473684210528</v>
      </c>
      <c r="AH27" s="3">
        <f t="shared" si="9"/>
        <v>0.51</v>
      </c>
    </row>
    <row r="28" spans="1:53" x14ac:dyDescent="0.3">
      <c r="B28" t="s">
        <v>13</v>
      </c>
      <c r="C28" s="3">
        <f>AVERAGE(C25:C27)</f>
        <v>0.82210526315789478</v>
      </c>
      <c r="E28" t="s">
        <v>13</v>
      </c>
      <c r="F28" s="3">
        <f>AVERAGE(F25:F27)</f>
        <v>0.85859649122807025</v>
      </c>
      <c r="R28" t="s">
        <v>13</v>
      </c>
      <c r="S28" s="3">
        <f>AVERAGE(S25:S27)</f>
        <v>0.21859649122807015</v>
      </c>
      <c r="T28" s="3">
        <f t="shared" ref="T28:Y28" si="10">AVERAGE(T25:T27)</f>
        <v>0.14557894736842106</v>
      </c>
      <c r="U28" s="3">
        <f t="shared" si="10"/>
        <v>0.3666666666666667</v>
      </c>
      <c r="V28" s="3">
        <f t="shared" si="10"/>
        <v>0.46035087719298246</v>
      </c>
      <c r="W28" s="3">
        <f t="shared" si="10"/>
        <v>0.46736842105263149</v>
      </c>
      <c r="X28" s="3">
        <f t="shared" si="10"/>
        <v>0.13122807017543861</v>
      </c>
      <c r="Y28" s="3">
        <f t="shared" si="10"/>
        <v>0.36140350877192984</v>
      </c>
      <c r="Z28" s="3"/>
      <c r="AA28" t="s">
        <v>13</v>
      </c>
      <c r="AB28" s="3">
        <f>AVERAGE(AB25:AB27)</f>
        <v>0.21912280701754386</v>
      </c>
      <c r="AC28" s="3">
        <f t="shared" ref="AC28:AH28" si="11">AVERAGE(AC25:AC27)</f>
        <v>0.18701754385964911</v>
      </c>
      <c r="AD28" s="3">
        <f t="shared" si="11"/>
        <v>0.48842105263157903</v>
      </c>
      <c r="AE28" s="3">
        <f t="shared" si="11"/>
        <v>0.35350877192982461</v>
      </c>
      <c r="AF28" s="3">
        <f t="shared" si="11"/>
        <v>0.48157894736842105</v>
      </c>
      <c r="AG28" s="3">
        <f t="shared" si="11"/>
        <v>0.11666666666666668</v>
      </c>
      <c r="AH28" s="3">
        <f t="shared" si="11"/>
        <v>0.42964912280701756</v>
      </c>
    </row>
    <row r="30" spans="1:53" x14ac:dyDescent="0.3">
      <c r="P30" s="3"/>
    </row>
    <row r="31" spans="1:53" ht="15.6" x14ac:dyDescent="0.35">
      <c r="A31">
        <v>3</v>
      </c>
      <c r="B31" s="10" t="s">
        <v>26</v>
      </c>
      <c r="C31" s="9"/>
      <c r="D31" s="9"/>
      <c r="E31" s="9"/>
      <c r="F31" s="9"/>
      <c r="G31" s="9"/>
      <c r="H31" s="9"/>
      <c r="J31" s="10" t="s">
        <v>45</v>
      </c>
      <c r="K31" s="9"/>
      <c r="L31" s="9"/>
      <c r="M31" s="9"/>
      <c r="N31" s="9"/>
      <c r="O31" s="9"/>
      <c r="Q31">
        <v>3</v>
      </c>
      <c r="R31" s="10" t="s">
        <v>26</v>
      </c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K31" s="10" t="s">
        <v>45</v>
      </c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</row>
    <row r="32" spans="1:53" x14ac:dyDescent="0.3">
      <c r="B32" t="s">
        <v>20</v>
      </c>
      <c r="C32" t="s">
        <v>18</v>
      </c>
      <c r="F32" t="s">
        <v>20</v>
      </c>
      <c r="G32" t="s">
        <v>19</v>
      </c>
      <c r="J32" t="s">
        <v>1</v>
      </c>
      <c r="K32" t="s">
        <v>6</v>
      </c>
      <c r="N32" t="s">
        <v>1</v>
      </c>
      <c r="O32" t="s">
        <v>6</v>
      </c>
      <c r="R32" t="s">
        <v>20</v>
      </c>
      <c r="S32" t="s">
        <v>28</v>
      </c>
      <c r="T32" t="s">
        <v>29</v>
      </c>
      <c r="U32" t="s">
        <v>30</v>
      </c>
      <c r="V32" t="s">
        <v>31</v>
      </c>
      <c r="W32" t="s">
        <v>32</v>
      </c>
      <c r="X32" t="s">
        <v>33</v>
      </c>
      <c r="Y32" t="s">
        <v>34</v>
      </c>
      <c r="AA32" t="s">
        <v>20</v>
      </c>
      <c r="AB32" t="s">
        <v>35</v>
      </c>
      <c r="AC32" t="s">
        <v>36</v>
      </c>
      <c r="AD32" t="s">
        <v>37</v>
      </c>
      <c r="AE32" t="s">
        <v>38</v>
      </c>
      <c r="AF32" t="s">
        <v>39</v>
      </c>
      <c r="AG32" t="s">
        <v>40</v>
      </c>
      <c r="AH32" t="s">
        <v>41</v>
      </c>
      <c r="AK32" t="s">
        <v>1</v>
      </c>
      <c r="AL32" t="s">
        <v>28</v>
      </c>
      <c r="AM32" t="s">
        <v>29</v>
      </c>
      <c r="AN32" t="s">
        <v>30</v>
      </c>
      <c r="AO32" t="s">
        <v>31</v>
      </c>
      <c r="AP32" t="s">
        <v>32</v>
      </c>
      <c r="AQ32" t="s">
        <v>33</v>
      </c>
      <c r="AR32" t="s">
        <v>34</v>
      </c>
      <c r="AT32" t="s">
        <v>1</v>
      </c>
      <c r="AU32" t="s">
        <v>35</v>
      </c>
      <c r="AV32" t="s">
        <v>36</v>
      </c>
      <c r="AW32" t="s">
        <v>37</v>
      </c>
      <c r="AX32" t="s">
        <v>38</v>
      </c>
      <c r="AY32" t="s">
        <v>39</v>
      </c>
      <c r="AZ32" t="s">
        <v>40</v>
      </c>
      <c r="BA32" t="s">
        <v>41</v>
      </c>
    </row>
    <row r="33" spans="1:56" x14ac:dyDescent="0.3">
      <c r="B33" t="s">
        <v>7</v>
      </c>
      <c r="C33" s="4">
        <f>K33*50</f>
        <v>10</v>
      </c>
      <c r="D33" s="4"/>
      <c r="F33" t="s">
        <v>8</v>
      </c>
      <c r="G33" s="4">
        <f>O33*50</f>
        <v>10</v>
      </c>
      <c r="H33" s="4"/>
      <c r="J33" t="s">
        <v>7</v>
      </c>
      <c r="K33">
        <v>0.2</v>
      </c>
      <c r="L33" s="3"/>
      <c r="M33" s="4"/>
      <c r="N33" t="s">
        <v>8</v>
      </c>
      <c r="O33" s="3">
        <v>0.2</v>
      </c>
      <c r="R33" t="s">
        <v>7</v>
      </c>
      <c r="S33" s="4">
        <f t="shared" ref="S33:Y34" si="12">AL33*50</f>
        <v>10.7</v>
      </c>
      <c r="T33" s="4">
        <f t="shared" si="12"/>
        <v>11.55</v>
      </c>
      <c r="U33" s="4">
        <f t="shared" si="12"/>
        <v>9.4</v>
      </c>
      <c r="V33" s="4">
        <f t="shared" si="12"/>
        <v>7.1</v>
      </c>
      <c r="W33" s="4">
        <f t="shared" si="12"/>
        <v>9.1</v>
      </c>
      <c r="X33" s="4">
        <f t="shared" si="12"/>
        <v>9.4499999999999993</v>
      </c>
      <c r="Y33" s="4">
        <f t="shared" si="12"/>
        <v>9.4499999999999993</v>
      </c>
      <c r="Z33" s="4"/>
      <c r="AA33" t="s">
        <v>8</v>
      </c>
      <c r="AB33" s="4">
        <f t="shared" ref="AB33:AH34" si="13">AU33*50</f>
        <v>10.9</v>
      </c>
      <c r="AC33" s="4">
        <f t="shared" si="13"/>
        <v>9.65</v>
      </c>
      <c r="AD33" s="4">
        <f t="shared" si="13"/>
        <v>9.35</v>
      </c>
      <c r="AE33" s="4">
        <f t="shared" si="13"/>
        <v>9.25</v>
      </c>
      <c r="AF33" s="4">
        <f t="shared" si="13"/>
        <v>8.6</v>
      </c>
      <c r="AG33" s="4">
        <f t="shared" si="13"/>
        <v>10.15</v>
      </c>
      <c r="AH33" s="4">
        <f t="shared" si="13"/>
        <v>9.6</v>
      </c>
      <c r="AK33" t="s">
        <v>7</v>
      </c>
      <c r="AL33" s="3">
        <v>0.214</v>
      </c>
      <c r="AM33" s="3">
        <v>0.23100000000000001</v>
      </c>
      <c r="AN33" s="3">
        <v>0.188</v>
      </c>
      <c r="AO33" s="3">
        <v>0.14199999999999999</v>
      </c>
      <c r="AP33" s="3">
        <v>0.182</v>
      </c>
      <c r="AQ33" s="3">
        <v>0.189</v>
      </c>
      <c r="AR33" s="3">
        <v>0.189</v>
      </c>
      <c r="AS33" s="3"/>
      <c r="AT33" t="s">
        <v>8</v>
      </c>
      <c r="AU33" s="3">
        <v>0.218</v>
      </c>
      <c r="AV33" s="3">
        <v>0.193</v>
      </c>
      <c r="AW33" s="3">
        <v>0.187</v>
      </c>
      <c r="AX33" s="3">
        <v>0.185</v>
      </c>
      <c r="AY33" s="3">
        <v>0.17199999999999999</v>
      </c>
      <c r="AZ33" s="3">
        <v>0.20300000000000001</v>
      </c>
      <c r="BA33" s="3">
        <v>0.192</v>
      </c>
      <c r="BD33" s="14"/>
    </row>
    <row r="34" spans="1:56" x14ac:dyDescent="0.3">
      <c r="B34" t="s">
        <v>9</v>
      </c>
      <c r="C34" s="4">
        <f>K34*50</f>
        <v>10</v>
      </c>
      <c r="D34" s="4"/>
      <c r="F34" t="s">
        <v>10</v>
      </c>
      <c r="G34" s="4">
        <f>O34*50</f>
        <v>10.100000000000001</v>
      </c>
      <c r="H34" s="4"/>
      <c r="J34" t="s">
        <v>9</v>
      </c>
      <c r="K34">
        <v>0.2</v>
      </c>
      <c r="L34" s="3"/>
      <c r="M34" s="4"/>
      <c r="N34" t="s">
        <v>10</v>
      </c>
      <c r="O34" s="3">
        <v>0.20200000000000001</v>
      </c>
      <c r="R34" t="s">
        <v>9</v>
      </c>
      <c r="S34" s="4">
        <f t="shared" si="12"/>
        <v>10.85</v>
      </c>
      <c r="T34" s="4">
        <f t="shared" si="12"/>
        <v>10.95</v>
      </c>
      <c r="U34" s="4">
        <f t="shared" si="12"/>
        <v>9.5</v>
      </c>
      <c r="V34" s="4">
        <f t="shared" si="12"/>
        <v>7.95</v>
      </c>
      <c r="W34" s="4">
        <f t="shared" si="12"/>
        <v>10.35</v>
      </c>
      <c r="X34" s="4">
        <f t="shared" si="12"/>
        <v>9.1</v>
      </c>
      <c r="Y34" s="4">
        <f t="shared" si="12"/>
        <v>9.5</v>
      </c>
      <c r="Z34" s="4"/>
      <c r="AA34" t="s">
        <v>10</v>
      </c>
      <c r="AB34" s="4">
        <f t="shared" si="13"/>
        <v>10.95</v>
      </c>
      <c r="AC34" s="4">
        <f t="shared" si="13"/>
        <v>10.050000000000001</v>
      </c>
      <c r="AD34" s="4">
        <f t="shared" si="13"/>
        <v>9.4499999999999993</v>
      </c>
      <c r="AE34" s="4">
        <f t="shared" si="13"/>
        <v>9.25</v>
      </c>
      <c r="AF34" s="4">
        <f t="shared" si="13"/>
        <v>9.5</v>
      </c>
      <c r="AG34" s="4">
        <f t="shared" si="13"/>
        <v>10.299999999999999</v>
      </c>
      <c r="AH34" s="4">
        <f t="shared" si="13"/>
        <v>9.9</v>
      </c>
      <c r="AK34" t="s">
        <v>9</v>
      </c>
      <c r="AL34" s="3">
        <v>0.217</v>
      </c>
      <c r="AM34" s="3">
        <v>0.219</v>
      </c>
      <c r="AN34" s="3">
        <v>0.19</v>
      </c>
      <c r="AO34" s="3">
        <v>0.159</v>
      </c>
      <c r="AP34" s="3">
        <v>0.20699999999999999</v>
      </c>
      <c r="AQ34" s="3">
        <v>0.182</v>
      </c>
      <c r="AR34" s="3">
        <v>0.19</v>
      </c>
      <c r="AS34" s="3"/>
      <c r="AT34" t="s">
        <v>10</v>
      </c>
      <c r="AU34" s="3">
        <v>0.219</v>
      </c>
      <c r="AV34" s="3">
        <v>0.20100000000000001</v>
      </c>
      <c r="AW34" s="3">
        <v>0.189</v>
      </c>
      <c r="AX34" s="3">
        <v>0.185</v>
      </c>
      <c r="AY34" s="3">
        <v>0.19</v>
      </c>
      <c r="AZ34" s="3">
        <v>0.20599999999999999</v>
      </c>
      <c r="BA34" s="3">
        <v>0.19800000000000001</v>
      </c>
      <c r="BD34" s="14"/>
    </row>
    <row r="35" spans="1:56" x14ac:dyDescent="0.3">
      <c r="B35" t="s">
        <v>13</v>
      </c>
      <c r="C35" s="4">
        <f>AVERAGE(C33:C34)</f>
        <v>10</v>
      </c>
      <c r="D35" s="4"/>
      <c r="E35" s="3"/>
      <c r="F35" t="s">
        <v>13</v>
      </c>
      <c r="G35" s="4">
        <f>AVERAGE(G33:G34)</f>
        <v>10.050000000000001</v>
      </c>
      <c r="H35" s="4"/>
      <c r="M35" s="3"/>
      <c r="N35" s="3"/>
      <c r="O35" s="3"/>
      <c r="R35" t="s">
        <v>13</v>
      </c>
      <c r="S35" s="4">
        <f>AVERAGE(S33:S34)</f>
        <v>10.774999999999999</v>
      </c>
      <c r="T35" s="4">
        <f t="shared" ref="T35:Y35" si="14">AVERAGE(T33:T34)</f>
        <v>11.25</v>
      </c>
      <c r="U35" s="4">
        <f t="shared" si="14"/>
        <v>9.4499999999999993</v>
      </c>
      <c r="V35" s="4">
        <f t="shared" si="14"/>
        <v>7.5250000000000004</v>
      </c>
      <c r="W35" s="4">
        <f t="shared" si="14"/>
        <v>9.7249999999999996</v>
      </c>
      <c r="X35" s="4">
        <f t="shared" si="14"/>
        <v>9.2749999999999986</v>
      </c>
      <c r="Y35" s="4">
        <f t="shared" si="14"/>
        <v>9.4749999999999996</v>
      </c>
      <c r="Z35" s="4"/>
      <c r="AA35" t="s">
        <v>13</v>
      </c>
      <c r="AB35" s="4">
        <f>AVERAGE(AB33:AB34)</f>
        <v>10.925000000000001</v>
      </c>
      <c r="AC35" s="4">
        <f t="shared" ref="AC35:AH35" si="15">AVERAGE(AC33:AC34)</f>
        <v>9.8500000000000014</v>
      </c>
      <c r="AD35" s="4">
        <f t="shared" si="15"/>
        <v>9.3999999999999986</v>
      </c>
      <c r="AE35" s="4">
        <f t="shared" si="15"/>
        <v>9.25</v>
      </c>
      <c r="AF35" s="4">
        <f t="shared" si="15"/>
        <v>9.0500000000000007</v>
      </c>
      <c r="AG35" s="4">
        <f t="shared" si="15"/>
        <v>10.225</v>
      </c>
      <c r="AH35" s="4">
        <f t="shared" si="15"/>
        <v>9.75</v>
      </c>
      <c r="AM35" s="3"/>
      <c r="AN35" s="3"/>
      <c r="AO35" s="3"/>
      <c r="AV35" s="15"/>
      <c r="AW35" s="15"/>
      <c r="AX35" s="15"/>
      <c r="AY35" s="15"/>
      <c r="AZ35" s="15"/>
      <c r="BA35" s="15"/>
      <c r="BC35" s="15"/>
      <c r="BD35" s="15"/>
    </row>
    <row r="36" spans="1:56" x14ac:dyDescent="0.3">
      <c r="AV36" s="15"/>
      <c r="AW36" s="15"/>
      <c r="AX36" s="15"/>
      <c r="AY36" s="15"/>
      <c r="AZ36" s="15"/>
      <c r="BA36" s="15"/>
      <c r="BC36" s="15"/>
      <c r="BD36" s="15"/>
    </row>
    <row r="37" spans="1:56" ht="15.6" x14ac:dyDescent="0.35">
      <c r="A37">
        <v>4</v>
      </c>
      <c r="B37" s="10" t="s">
        <v>46</v>
      </c>
      <c r="C37" s="9"/>
      <c r="D37" s="9"/>
      <c r="E37" s="9"/>
      <c r="F37" s="9"/>
      <c r="G37" s="9"/>
      <c r="H37" s="9"/>
      <c r="Q37">
        <v>4</v>
      </c>
      <c r="R37" s="10" t="s">
        <v>46</v>
      </c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</row>
    <row r="38" spans="1:56" x14ac:dyDescent="0.3">
      <c r="B38" t="s">
        <v>20</v>
      </c>
      <c r="C38" t="s">
        <v>18</v>
      </c>
      <c r="E38" t="s">
        <v>20</v>
      </c>
      <c r="F38" t="s">
        <v>19</v>
      </c>
      <c r="R38" t="s">
        <v>20</v>
      </c>
      <c r="S38" t="s">
        <v>28</v>
      </c>
      <c r="T38" t="s">
        <v>29</v>
      </c>
      <c r="U38" t="s">
        <v>30</v>
      </c>
      <c r="V38" t="s">
        <v>31</v>
      </c>
      <c r="W38" t="s">
        <v>32</v>
      </c>
      <c r="X38" t="s">
        <v>33</v>
      </c>
      <c r="Y38" t="s">
        <v>34</v>
      </c>
      <c r="AA38" t="s">
        <v>20</v>
      </c>
      <c r="AB38" t="s">
        <v>35</v>
      </c>
      <c r="AC38" t="s">
        <v>36</v>
      </c>
      <c r="AD38" t="s">
        <v>37</v>
      </c>
      <c r="AE38" t="s">
        <v>38</v>
      </c>
      <c r="AF38" t="s">
        <v>39</v>
      </c>
      <c r="AG38" t="s">
        <v>40</v>
      </c>
      <c r="AH38" t="s">
        <v>41</v>
      </c>
    </row>
    <row r="39" spans="1:56" x14ac:dyDescent="0.3">
      <c r="B39" s="8">
        <v>1</v>
      </c>
      <c r="C39" s="3">
        <f>C25*10</f>
        <v>7.8473684210526331</v>
      </c>
      <c r="E39" s="8">
        <v>1</v>
      </c>
      <c r="F39" s="3">
        <f>F25*10</f>
        <v>8.5578947368421048</v>
      </c>
      <c r="G39" s="3"/>
      <c r="I39" s="3"/>
      <c r="R39" s="8">
        <v>1</v>
      </c>
      <c r="S39" s="3">
        <f>S25*10</f>
        <v>2.1578947368421058</v>
      </c>
      <c r="T39" s="3">
        <f t="shared" ref="T39:Y41" si="16">T25*10</f>
        <v>1.5684210526315789</v>
      </c>
      <c r="U39" s="3">
        <f t="shared" si="16"/>
        <v>4.4105263157894745</v>
      </c>
      <c r="V39" s="3">
        <f t="shared" si="16"/>
        <v>4.4684210526315793</v>
      </c>
      <c r="W39" s="3">
        <f t="shared" si="16"/>
        <v>5.4789473684210517</v>
      </c>
      <c r="X39" s="3">
        <f t="shared" si="16"/>
        <v>2.2684210526315791</v>
      </c>
      <c r="Y39" s="3">
        <f t="shared" si="16"/>
        <v>3.0578947368421048</v>
      </c>
      <c r="Z39" s="3"/>
      <c r="AA39" s="8">
        <v>1</v>
      </c>
      <c r="AB39" s="3">
        <f>AB25*10</f>
        <v>2.2894736842105265</v>
      </c>
      <c r="AC39" s="3">
        <f t="shared" ref="AC39:AH41" si="17">AC25*10</f>
        <v>1.7421052631578946</v>
      </c>
      <c r="AD39" s="3">
        <f t="shared" si="17"/>
        <v>5.0473684210526324</v>
      </c>
      <c r="AE39" s="3">
        <f t="shared" si="17"/>
        <v>3.8</v>
      </c>
      <c r="AF39" s="3">
        <f t="shared" si="17"/>
        <v>5.2263157894736842</v>
      </c>
      <c r="AG39" s="3">
        <f t="shared" si="17"/>
        <v>0.84736842105263166</v>
      </c>
      <c r="AH39" s="3">
        <f t="shared" si="17"/>
        <v>3.3999999999999995</v>
      </c>
    </row>
    <row r="40" spans="1:56" x14ac:dyDescent="0.3">
      <c r="B40" s="8">
        <v>2</v>
      </c>
      <c r="C40" s="3">
        <f>C26*10</f>
        <v>8.4578947368421069</v>
      </c>
      <c r="E40" s="8">
        <v>2</v>
      </c>
      <c r="F40" s="3">
        <f>F26*10</f>
        <v>8.5473684210526315</v>
      </c>
      <c r="H40" s="5"/>
      <c r="R40" s="8">
        <v>2</v>
      </c>
      <c r="S40" s="3">
        <f>S26*10</f>
        <v>2.1789473684210527</v>
      </c>
      <c r="T40" s="3">
        <f t="shared" si="16"/>
        <v>1.5210526315789474</v>
      </c>
      <c r="U40" s="3">
        <f t="shared" si="16"/>
        <v>3.478947368421053</v>
      </c>
      <c r="V40" s="3">
        <f t="shared" si="16"/>
        <v>5.2210526315789476</v>
      </c>
      <c r="W40" s="3">
        <f t="shared" si="16"/>
        <v>4.1947368421052627</v>
      </c>
      <c r="X40" s="3">
        <f t="shared" si="16"/>
        <v>1.0526315789473686</v>
      </c>
      <c r="Y40" s="3">
        <f t="shared" si="16"/>
        <v>3.1578947368421058</v>
      </c>
      <c r="Z40" s="3"/>
      <c r="AA40" s="8">
        <v>2</v>
      </c>
      <c r="AB40" s="3">
        <f>AB26*10</f>
        <v>2.2052631578947373</v>
      </c>
      <c r="AC40" s="3">
        <f t="shared" si="17"/>
        <v>2.0263157894736845</v>
      </c>
      <c r="AD40" s="3">
        <f t="shared" si="17"/>
        <v>4.1157894736842113</v>
      </c>
      <c r="AE40" s="3">
        <f t="shared" si="17"/>
        <v>3.1736842105263157</v>
      </c>
      <c r="AF40" s="3">
        <f t="shared" si="17"/>
        <v>4.5736842105263156</v>
      </c>
      <c r="AG40" s="3">
        <f t="shared" si="17"/>
        <v>1.5736842105263158</v>
      </c>
      <c r="AH40" s="3">
        <f t="shared" si="17"/>
        <v>4.3894736842105262</v>
      </c>
    </row>
    <row r="41" spans="1:56" x14ac:dyDescent="0.3">
      <c r="B41" s="8">
        <v>3</v>
      </c>
      <c r="C41" s="3">
        <f>C27*10</f>
        <v>8.3578947368421055</v>
      </c>
      <c r="E41" s="8">
        <v>3</v>
      </c>
      <c r="F41" s="3">
        <f>F27*10</f>
        <v>8.6526315789473696</v>
      </c>
      <c r="H41" s="3"/>
      <c r="R41" s="8">
        <v>3</v>
      </c>
      <c r="S41" s="3">
        <f>S27*10</f>
        <v>2.2210526315789476</v>
      </c>
      <c r="T41" s="3">
        <f>T27*10</f>
        <v>1.277894736842105</v>
      </c>
      <c r="U41" s="3">
        <f t="shared" si="16"/>
        <v>3.1105263157894738</v>
      </c>
      <c r="V41" s="3">
        <f t="shared" si="16"/>
        <v>4.121052631578948</v>
      </c>
      <c r="W41" s="3">
        <f t="shared" si="16"/>
        <v>4.3473684210526313</v>
      </c>
      <c r="X41" s="3">
        <f t="shared" si="16"/>
        <v>0.61578947368421055</v>
      </c>
      <c r="Y41" s="3">
        <f t="shared" si="16"/>
        <v>4.6263157894736846</v>
      </c>
      <c r="Z41" s="3"/>
      <c r="AA41" s="8">
        <v>3</v>
      </c>
      <c r="AB41" s="3">
        <f>AB27*10</f>
        <v>2.0789473684210527</v>
      </c>
      <c r="AC41" s="3">
        <f t="shared" si="17"/>
        <v>1.8421052631578947</v>
      </c>
      <c r="AD41" s="3">
        <f t="shared" si="17"/>
        <v>5.4894736842105267</v>
      </c>
      <c r="AE41" s="3">
        <f t="shared" si="17"/>
        <v>3.6315789473684208</v>
      </c>
      <c r="AF41" s="3">
        <f t="shared" si="17"/>
        <v>4.647368421052632</v>
      </c>
      <c r="AG41" s="3">
        <f t="shared" si="17"/>
        <v>1.0789473684210529</v>
      </c>
      <c r="AH41" s="3">
        <f t="shared" si="17"/>
        <v>5.0999999999999996</v>
      </c>
    </row>
    <row r="42" spans="1:56" x14ac:dyDescent="0.3">
      <c r="B42" t="s">
        <v>13</v>
      </c>
      <c r="C42" s="3">
        <f>AVERAGE(C39:C41)</f>
        <v>8.2210526315789476</v>
      </c>
      <c r="E42" t="s">
        <v>13</v>
      </c>
      <c r="F42" s="3">
        <f>AVERAGE(F39:F41)</f>
        <v>8.5859649122807014</v>
      </c>
      <c r="R42" t="s">
        <v>13</v>
      </c>
      <c r="S42" s="3">
        <f>AVERAGE(S39:S41)</f>
        <v>2.1859649122807023</v>
      </c>
      <c r="T42" s="3">
        <f t="shared" ref="T42:Y42" si="18">AVERAGE(T39:T41)</f>
        <v>1.4557894736842105</v>
      </c>
      <c r="U42" s="3">
        <f t="shared" si="18"/>
        <v>3.6666666666666665</v>
      </c>
      <c r="V42" s="3">
        <f t="shared" si="18"/>
        <v>4.6035087719298247</v>
      </c>
      <c r="W42" s="3">
        <f t="shared" si="18"/>
        <v>4.6736842105263152</v>
      </c>
      <c r="X42" s="3">
        <f t="shared" si="18"/>
        <v>1.312280701754386</v>
      </c>
      <c r="Y42" s="3">
        <f t="shared" si="18"/>
        <v>3.6140350877192984</v>
      </c>
      <c r="Z42" s="3"/>
      <c r="AA42" t="s">
        <v>13</v>
      </c>
      <c r="AB42" s="3">
        <f>AVERAGE(AB39:AB41)</f>
        <v>2.191228070175439</v>
      </c>
      <c r="AC42" s="3">
        <f t="shared" ref="AC42:AH42" si="19">AVERAGE(AC39:AC41)</f>
        <v>1.8701754385964913</v>
      </c>
      <c r="AD42" s="3">
        <f t="shared" si="19"/>
        <v>4.8842105263157904</v>
      </c>
      <c r="AE42" s="3">
        <f t="shared" si="19"/>
        <v>3.5350877192982453</v>
      </c>
      <c r="AF42" s="3">
        <f t="shared" si="19"/>
        <v>4.8157894736842115</v>
      </c>
      <c r="AG42" s="3">
        <f t="shared" si="19"/>
        <v>1.1666666666666667</v>
      </c>
      <c r="AH42" s="3">
        <f t="shared" si="19"/>
        <v>4.2964912280701748</v>
      </c>
    </row>
    <row r="44" spans="1:56" x14ac:dyDescent="0.3">
      <c r="A44">
        <v>5</v>
      </c>
      <c r="B44" s="9" t="s">
        <v>27</v>
      </c>
      <c r="C44" s="9"/>
      <c r="D44" s="9"/>
      <c r="E44" s="9"/>
      <c r="F44" s="9"/>
      <c r="G44" s="9"/>
      <c r="H44" s="9"/>
      <c r="Q44">
        <v>5</v>
      </c>
      <c r="R44" s="9" t="s">
        <v>27</v>
      </c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</row>
    <row r="45" spans="1:56" x14ac:dyDescent="0.3">
      <c r="B45" t="s">
        <v>20</v>
      </c>
      <c r="C45" t="s">
        <v>18</v>
      </c>
      <c r="E45" t="s">
        <v>20</v>
      </c>
      <c r="F45" t="s">
        <v>19</v>
      </c>
      <c r="R45" t="s">
        <v>20</v>
      </c>
      <c r="S45" t="s">
        <v>28</v>
      </c>
      <c r="T45" t="s">
        <v>29</v>
      </c>
      <c r="U45" t="s">
        <v>30</v>
      </c>
      <c r="V45" t="s">
        <v>31</v>
      </c>
      <c r="W45" t="s">
        <v>32</v>
      </c>
      <c r="X45" t="s">
        <v>33</v>
      </c>
      <c r="Y45" t="s">
        <v>34</v>
      </c>
      <c r="AA45" t="s">
        <v>20</v>
      </c>
      <c r="AB45" t="s">
        <v>35</v>
      </c>
      <c r="AC45" t="s">
        <v>36</v>
      </c>
      <c r="AD45" t="s">
        <v>37</v>
      </c>
      <c r="AE45" t="s">
        <v>38</v>
      </c>
      <c r="AF45" t="s">
        <v>39</v>
      </c>
      <c r="AG45" t="s">
        <v>40</v>
      </c>
      <c r="AH45" t="s">
        <v>41</v>
      </c>
    </row>
    <row r="46" spans="1:56" x14ac:dyDescent="0.3">
      <c r="B46" s="8">
        <v>1</v>
      </c>
      <c r="C46" s="4">
        <f>(1-(C39/C35))*100</f>
        <v>21.526315789473671</v>
      </c>
      <c r="E46" s="8">
        <v>1</v>
      </c>
      <c r="F46" s="4">
        <f>(1-(F39/G35))*100</f>
        <v>14.846818538884532</v>
      </c>
      <c r="R46" s="8">
        <v>1</v>
      </c>
      <c r="S46" s="4">
        <f>(1-(S39/S35))*100</f>
        <v>79.973134692880691</v>
      </c>
      <c r="T46" s="4">
        <f t="shared" ref="T46:Y46" si="20">(1-(T39/T35))*100</f>
        <v>86.058479532163744</v>
      </c>
      <c r="U46" s="4">
        <f t="shared" si="20"/>
        <v>53.32776385407962</v>
      </c>
      <c r="V46" s="4">
        <f t="shared" si="20"/>
        <v>40.618989333799618</v>
      </c>
      <c r="W46" s="4">
        <f>(1-(W39/W35))*100</f>
        <v>43.661209579217974</v>
      </c>
      <c r="X46" s="4">
        <f t="shared" si="20"/>
        <v>75.54263016030643</v>
      </c>
      <c r="Y46" s="4">
        <f t="shared" si="20"/>
        <v>67.726704624357723</v>
      </c>
      <c r="Z46" s="4"/>
      <c r="AA46" s="8">
        <v>1</v>
      </c>
      <c r="AB46" s="4">
        <f>(1-(AB39/AB35))*100</f>
        <v>79.043719137661085</v>
      </c>
      <c r="AC46" s="4">
        <f t="shared" ref="AC46:AH46" si="21">(1-(AC39/AC35))*100</f>
        <v>82.313652150681264</v>
      </c>
      <c r="AD46" s="4">
        <f t="shared" si="21"/>
        <v>46.304591265397519</v>
      </c>
      <c r="AE46" s="4">
        <f t="shared" si="21"/>
        <v>58.918918918918919</v>
      </c>
      <c r="AF46" s="4">
        <f t="shared" si="21"/>
        <v>42.250654259959298</v>
      </c>
      <c r="AG46" s="4">
        <f t="shared" si="21"/>
        <v>91.712778278213875</v>
      </c>
      <c r="AH46" s="4">
        <f t="shared" si="21"/>
        <v>65.128205128205138</v>
      </c>
    </row>
    <row r="47" spans="1:56" x14ac:dyDescent="0.3">
      <c r="B47" s="8">
        <v>2</v>
      </c>
      <c r="C47" s="4">
        <f>(1-(C40/C35))*100</f>
        <v>15.421052631578934</v>
      </c>
      <c r="E47" s="8">
        <v>2</v>
      </c>
      <c r="F47" s="4">
        <f>(1-(F40/G35))*100</f>
        <v>14.951557999476305</v>
      </c>
      <c r="R47" s="8">
        <v>2</v>
      </c>
      <c r="S47" s="4">
        <f>(1-(S40/S35))*100</f>
        <v>79.777750641103921</v>
      </c>
      <c r="T47" s="4">
        <f t="shared" ref="T47:Y47" si="22">(1-(T40/T35))*100</f>
        <v>86.479532163742689</v>
      </c>
      <c r="U47" s="4">
        <f t="shared" si="22"/>
        <v>63.185742133110544</v>
      </c>
      <c r="V47" s="4">
        <f t="shared" si="22"/>
        <v>30.617240776359502</v>
      </c>
      <c r="W47" s="4">
        <f t="shared" si="22"/>
        <v>56.866459207143826</v>
      </c>
      <c r="X47" s="4">
        <f t="shared" si="22"/>
        <v>88.650872464179315</v>
      </c>
      <c r="Y47" s="4">
        <f t="shared" si="22"/>
        <v>66.671295653381463</v>
      </c>
      <c r="Z47" s="4"/>
      <c r="AA47" s="8">
        <v>2</v>
      </c>
      <c r="AB47" s="4">
        <f>(1-(AB40/AB35))*100</f>
        <v>79.814524870528729</v>
      </c>
      <c r="AC47" s="4">
        <f t="shared" ref="AC47:AH47" si="23">(1-(AC40/AC35))*100</f>
        <v>79.428266096713855</v>
      </c>
      <c r="AD47" s="4">
        <f t="shared" si="23"/>
        <v>56.215005599104131</v>
      </c>
      <c r="AE47" s="4">
        <f t="shared" si="23"/>
        <v>65.689900426742525</v>
      </c>
      <c r="AF47" s="4">
        <f t="shared" si="23"/>
        <v>49.462052922361153</v>
      </c>
      <c r="AG47" s="4">
        <f t="shared" si="23"/>
        <v>84.609445373825764</v>
      </c>
      <c r="AH47" s="4">
        <f t="shared" si="23"/>
        <v>54.979757085020239</v>
      </c>
      <c r="AI47" s="4"/>
    </row>
    <row r="48" spans="1:56" x14ac:dyDescent="0.3">
      <c r="B48" s="8">
        <v>3</v>
      </c>
      <c r="C48" s="4">
        <f>(1-(C41/C35))*100</f>
        <v>16.421052631578949</v>
      </c>
      <c r="D48" s="4"/>
      <c r="E48" s="8">
        <v>3</v>
      </c>
      <c r="F48" s="4">
        <f>(1-(F41/G35))*100</f>
        <v>13.904163393558521</v>
      </c>
      <c r="R48" s="8">
        <v>3</v>
      </c>
      <c r="S48" s="4">
        <f>(1-(S41/S35))*100</f>
        <v>79.386982537550367</v>
      </c>
      <c r="T48" s="4">
        <f t="shared" ref="T48:Y48" si="24">(1-(T41/T35))*100</f>
        <v>88.640935672514615</v>
      </c>
      <c r="U48" s="4">
        <f t="shared" si="24"/>
        <v>67.084377610693394</v>
      </c>
      <c r="V48" s="4">
        <f t="shared" si="24"/>
        <v>45.235180975695044</v>
      </c>
      <c r="W48" s="4">
        <f t="shared" si="24"/>
        <v>55.296982816939519</v>
      </c>
      <c r="X48" s="4">
        <f t="shared" si="24"/>
        <v>93.3607603915449</v>
      </c>
      <c r="Y48" s="4">
        <f t="shared" si="24"/>
        <v>51.173448132203859</v>
      </c>
      <c r="Z48" s="4"/>
      <c r="AA48" s="8">
        <v>3</v>
      </c>
      <c r="AB48" s="4">
        <f>(1-(AB41/AB35))*100</f>
        <v>80.970733469830179</v>
      </c>
      <c r="AC48" s="4">
        <f t="shared" ref="AC48:AH48" si="25">(1-(AC41/AC35))*100</f>
        <v>81.298423724285328</v>
      </c>
      <c r="AD48" s="4">
        <f t="shared" si="25"/>
        <v>41.601343784994384</v>
      </c>
      <c r="AE48" s="4">
        <f t="shared" si="25"/>
        <v>60.73968705547653</v>
      </c>
      <c r="AF48" s="4">
        <f t="shared" si="25"/>
        <v>48.647862750799653</v>
      </c>
      <c r="AG48" s="4">
        <f t="shared" si="25"/>
        <v>89.447947497104622</v>
      </c>
      <c r="AH48" s="4">
        <f t="shared" si="25"/>
        <v>47.692307692307701</v>
      </c>
      <c r="AI48" s="4"/>
    </row>
    <row r="49" spans="2:35" x14ac:dyDescent="0.3">
      <c r="B49" t="s">
        <v>13</v>
      </c>
      <c r="C49" s="4">
        <f>AVERAGE(C46:C48)</f>
        <v>17.789473684210517</v>
      </c>
      <c r="E49" t="s">
        <v>13</v>
      </c>
      <c r="F49" s="4">
        <f>(1-(F42/G35))*100</f>
        <v>14.567513310639789</v>
      </c>
      <c r="R49" t="s">
        <v>13</v>
      </c>
      <c r="S49" s="4">
        <f>AVERAGE(S46:S48)</f>
        <v>79.712622623844993</v>
      </c>
      <c r="T49" s="4">
        <f t="shared" ref="T49:Y49" si="26">AVERAGE(T46:T48)</f>
        <v>87.059649122807016</v>
      </c>
      <c r="U49" s="4">
        <f t="shared" si="26"/>
        <v>61.199294532627853</v>
      </c>
      <c r="V49" s="4">
        <f t="shared" si="26"/>
        <v>38.823803695284717</v>
      </c>
      <c r="W49" s="4">
        <f t="shared" si="26"/>
        <v>51.94155053443378</v>
      </c>
      <c r="X49" s="4">
        <f t="shared" si="26"/>
        <v>85.851421005343539</v>
      </c>
      <c r="Y49" s="4">
        <f t="shared" si="26"/>
        <v>61.857149469981017</v>
      </c>
      <c r="Z49" s="4"/>
      <c r="AA49" t="s">
        <v>13</v>
      </c>
      <c r="AB49" s="4">
        <f>(1-(AB42/AB35))*100</f>
        <v>79.942992492673326</v>
      </c>
      <c r="AC49" s="4">
        <f t="shared" ref="AC49:AH49" si="27">(1-(AC42/AC35))*100</f>
        <v>81.013447323893502</v>
      </c>
      <c r="AD49" s="4">
        <f t="shared" si="27"/>
        <v>48.040313549832007</v>
      </c>
      <c r="AE49" s="4">
        <f t="shared" si="27"/>
        <v>61.782835467045992</v>
      </c>
      <c r="AF49" s="4">
        <f t="shared" si="27"/>
        <v>46.786856644373351</v>
      </c>
      <c r="AG49" s="4">
        <f t="shared" si="27"/>
        <v>88.590057049714758</v>
      </c>
      <c r="AH49" s="4">
        <f t="shared" si="27"/>
        <v>55.933423301844364</v>
      </c>
      <c r="AI49" s="4"/>
    </row>
    <row r="51" spans="2:35" x14ac:dyDescent="0.3">
      <c r="B51" t="s">
        <v>13</v>
      </c>
      <c r="C51" s="6">
        <f>AVERAGE(C49,F49)</f>
        <v>16.178493497425151</v>
      </c>
      <c r="R51" t="s">
        <v>13</v>
      </c>
      <c r="S51" s="6">
        <f>AVERAGE(S49:Y49,AB49:AH49)</f>
        <v>66.323958343835727</v>
      </c>
    </row>
    <row r="52" spans="2:35" x14ac:dyDescent="0.3">
      <c r="B52" s="5" t="s">
        <v>11</v>
      </c>
      <c r="C52" s="2">
        <f>_xlfn.STDEV.S(C49,F49)</f>
        <v>2.2782700288662032</v>
      </c>
      <c r="R52" s="5" t="s">
        <v>11</v>
      </c>
      <c r="S52" s="2">
        <f>_xlfn.STDEV.S(S49:Y49,AB49:AH49)</f>
        <v>16.964866583383237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6DFDDA-A4A4-486A-914F-5A04DC0DAC1E}">
  <dimension ref="A1:BD52"/>
  <sheetViews>
    <sheetView zoomScale="70" zoomScaleNormal="70" workbookViewId="0">
      <selection activeCell="B44" sqref="B44"/>
    </sheetView>
  </sheetViews>
  <sheetFormatPr defaultRowHeight="14.4" x14ac:dyDescent="0.3"/>
  <cols>
    <col min="2" max="2" width="9.6640625" customWidth="1"/>
    <col min="3" max="3" width="10.44140625" bestFit="1" customWidth="1"/>
    <col min="5" max="5" width="9.77734375" customWidth="1"/>
  </cols>
  <sheetData>
    <row r="1" spans="1:34" ht="20.399999999999999" thickBot="1" x14ac:dyDescent="0.45">
      <c r="B1" s="11" t="s">
        <v>21</v>
      </c>
      <c r="C1" s="11"/>
      <c r="D1" s="11"/>
      <c r="E1" s="11"/>
      <c r="F1" s="11"/>
      <c r="G1" s="11"/>
      <c r="H1" s="11"/>
    </row>
    <row r="2" spans="1:34" ht="15" thickTop="1" x14ac:dyDescent="0.3">
      <c r="B2" s="16"/>
      <c r="C2" s="21" t="s">
        <v>24</v>
      </c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R2" s="22" t="s">
        <v>47</v>
      </c>
      <c r="S2" s="18"/>
    </row>
    <row r="3" spans="1:34" x14ac:dyDescent="0.3">
      <c r="B3" s="16"/>
      <c r="C3" s="16" t="s">
        <v>18</v>
      </c>
      <c r="D3" s="16" t="s">
        <v>19</v>
      </c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R3" s="18" t="s">
        <v>22</v>
      </c>
      <c r="S3" s="18" t="s">
        <v>43</v>
      </c>
    </row>
    <row r="4" spans="1:34" x14ac:dyDescent="0.3">
      <c r="B4" s="16" t="s">
        <v>0</v>
      </c>
      <c r="C4" s="17">
        <f>C49</f>
        <v>13.408838552076395</v>
      </c>
      <c r="D4" s="17">
        <f>F49</f>
        <v>14.494465590409945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R4" s="19">
        <f>C51</f>
        <v>13.951652071243171</v>
      </c>
      <c r="S4" s="19">
        <f>C52</f>
        <v>0.76765424064512133</v>
      </c>
      <c r="T4" s="4"/>
    </row>
    <row r="5" spans="1:34" x14ac:dyDescent="0.3">
      <c r="B5" s="16"/>
      <c r="C5" s="16" t="s">
        <v>28</v>
      </c>
      <c r="D5" s="16" t="s">
        <v>29</v>
      </c>
      <c r="E5" s="16" t="s">
        <v>30</v>
      </c>
      <c r="F5" s="16" t="s">
        <v>31</v>
      </c>
      <c r="G5" s="16" t="s">
        <v>32</v>
      </c>
      <c r="H5" s="16" t="s">
        <v>33</v>
      </c>
      <c r="I5" s="16" t="s">
        <v>34</v>
      </c>
      <c r="J5" s="16" t="s">
        <v>35</v>
      </c>
      <c r="K5" s="16" t="s">
        <v>36</v>
      </c>
      <c r="L5" s="16" t="s">
        <v>37</v>
      </c>
      <c r="M5" s="16" t="s">
        <v>38</v>
      </c>
      <c r="N5" s="16" t="s">
        <v>39</v>
      </c>
      <c r="O5" s="16" t="s">
        <v>40</v>
      </c>
      <c r="P5" s="16" t="s">
        <v>41</v>
      </c>
      <c r="R5" s="18"/>
      <c r="S5" s="18"/>
    </row>
    <row r="6" spans="1:34" x14ac:dyDescent="0.3">
      <c r="B6" s="16" t="s">
        <v>12</v>
      </c>
      <c r="C6" s="17">
        <f>S49</f>
        <v>83.696811088494712</v>
      </c>
      <c r="D6" s="17">
        <f t="shared" ref="D6:I6" si="0">T49</f>
        <v>81.470342522974107</v>
      </c>
      <c r="E6" s="17">
        <f t="shared" si="0"/>
        <v>88.917748917748938</v>
      </c>
      <c r="F6" s="17">
        <f t="shared" si="0"/>
        <v>70.745614035087712</v>
      </c>
      <c r="G6" s="17">
        <f t="shared" si="0"/>
        <v>80.576441102756903</v>
      </c>
      <c r="H6" s="17">
        <f t="shared" si="0"/>
        <v>96.54901960784315</v>
      </c>
      <c r="I6" s="17">
        <f t="shared" si="0"/>
        <v>76.223893065998325</v>
      </c>
      <c r="J6" s="17">
        <f t="shared" ref="J6:P6" si="1">AB49</f>
        <v>79.422514619883032</v>
      </c>
      <c r="K6" s="17">
        <f t="shared" si="1"/>
        <v>73.879142300194928</v>
      </c>
      <c r="L6" s="17">
        <f t="shared" si="1"/>
        <v>88.581024349286309</v>
      </c>
      <c r="M6" s="17">
        <f t="shared" si="1"/>
        <v>73.529171766625865</v>
      </c>
      <c r="N6" s="17">
        <f t="shared" si="1"/>
        <v>82.975620870357716</v>
      </c>
      <c r="O6" s="17">
        <f t="shared" si="1"/>
        <v>94.830979888746256</v>
      </c>
      <c r="P6" s="17">
        <f t="shared" si="1"/>
        <v>71.675707374285309</v>
      </c>
      <c r="Q6" s="4"/>
      <c r="R6" s="19">
        <f>S51</f>
        <v>81.648145107877397</v>
      </c>
      <c r="S6" s="20">
        <f>S52</f>
        <v>8.2408005000165065</v>
      </c>
      <c r="T6" s="2"/>
    </row>
    <row r="10" spans="1:34" ht="20.399999999999999" thickBot="1" x14ac:dyDescent="0.45">
      <c r="B10" s="11" t="s">
        <v>23</v>
      </c>
      <c r="C10" s="11"/>
      <c r="D10" s="11"/>
      <c r="E10" s="11"/>
      <c r="F10" s="11"/>
      <c r="G10" s="11"/>
      <c r="H10" s="11"/>
    </row>
    <row r="11" spans="1:34" ht="15" thickTop="1" x14ac:dyDescent="0.3"/>
    <row r="12" spans="1:34" ht="18" thickBot="1" x14ac:dyDescent="0.4">
      <c r="B12" s="1" t="s">
        <v>0</v>
      </c>
      <c r="C12" s="1"/>
      <c r="D12" s="1"/>
      <c r="E12" s="1"/>
      <c r="F12" s="1"/>
      <c r="G12" s="1"/>
      <c r="H12" s="1"/>
      <c r="R12" s="1" t="s">
        <v>12</v>
      </c>
      <c r="S12" s="1"/>
      <c r="T12" s="1"/>
      <c r="U12" s="1"/>
      <c r="V12" s="1"/>
      <c r="W12" s="1"/>
      <c r="X12" s="1"/>
    </row>
    <row r="13" spans="1:34" ht="16.2" thickTop="1" x14ac:dyDescent="0.35">
      <c r="A13">
        <v>1</v>
      </c>
      <c r="B13" s="10" t="s">
        <v>17</v>
      </c>
      <c r="C13" s="9"/>
      <c r="D13" s="9"/>
      <c r="E13" s="9"/>
      <c r="F13" s="9"/>
      <c r="G13" s="9"/>
      <c r="H13" s="9"/>
      <c r="L13" s="2"/>
      <c r="Q13">
        <v>1</v>
      </c>
      <c r="R13" s="10" t="s">
        <v>17</v>
      </c>
      <c r="S13" s="9"/>
      <c r="T13" s="9"/>
      <c r="U13" s="9"/>
      <c r="V13" s="9"/>
      <c r="W13" s="9"/>
      <c r="X13" s="9"/>
      <c r="Y13" s="9"/>
      <c r="Z13" s="9"/>
      <c r="AA13" s="13"/>
      <c r="AB13" s="9"/>
      <c r="AC13" s="9"/>
      <c r="AD13" s="9"/>
      <c r="AE13" s="9"/>
      <c r="AF13" s="9"/>
      <c r="AG13" s="9"/>
      <c r="AH13" s="9"/>
    </row>
    <row r="14" spans="1:34" x14ac:dyDescent="0.3">
      <c r="B14" t="s">
        <v>20</v>
      </c>
      <c r="C14" t="s">
        <v>18</v>
      </c>
      <c r="E14" t="s">
        <v>20</v>
      </c>
      <c r="F14" t="s">
        <v>19</v>
      </c>
      <c r="R14" t="s">
        <v>20</v>
      </c>
      <c r="S14" t="s">
        <v>28</v>
      </c>
      <c r="T14" t="s">
        <v>29</v>
      </c>
      <c r="U14" t="s">
        <v>30</v>
      </c>
      <c r="V14" t="s">
        <v>31</v>
      </c>
      <c r="W14" t="s">
        <v>32</v>
      </c>
      <c r="X14" t="s">
        <v>33</v>
      </c>
      <c r="Y14" t="s">
        <v>34</v>
      </c>
      <c r="AA14" t="s">
        <v>20</v>
      </c>
      <c r="AB14" t="s">
        <v>35</v>
      </c>
      <c r="AC14" t="s">
        <v>36</v>
      </c>
      <c r="AD14" t="s">
        <v>37</v>
      </c>
      <c r="AE14" t="s">
        <v>38</v>
      </c>
      <c r="AF14" t="s">
        <v>39</v>
      </c>
      <c r="AG14" t="s">
        <v>40</v>
      </c>
      <c r="AH14" t="s">
        <v>41</v>
      </c>
    </row>
    <row r="15" spans="1:34" x14ac:dyDescent="0.3">
      <c r="B15" t="s">
        <v>2</v>
      </c>
      <c r="C15">
        <v>0.80800000000000005</v>
      </c>
      <c r="E15" t="s">
        <v>2</v>
      </c>
      <c r="F15" s="3">
        <v>0.82199999999999995</v>
      </c>
      <c r="R15" t="s">
        <v>2</v>
      </c>
      <c r="S15" s="3">
        <v>0.11600000000000001</v>
      </c>
      <c r="T15" s="3">
        <v>0.17599999999999999</v>
      </c>
      <c r="U15" s="3">
        <v>0.109</v>
      </c>
      <c r="V15" s="3">
        <v>9.8000000000000004E-2</v>
      </c>
      <c r="W15" s="3">
        <v>0.13</v>
      </c>
      <c r="X15" s="3">
        <v>4.2999999999999997E-2</v>
      </c>
      <c r="Y15" s="3">
        <v>0.19800000000000001</v>
      </c>
      <c r="Z15" s="3"/>
      <c r="AA15" t="s">
        <v>2</v>
      </c>
      <c r="AB15" s="3">
        <v>0.192</v>
      </c>
      <c r="AC15" s="3">
        <v>0.16200000000000001</v>
      </c>
      <c r="AD15" s="3">
        <v>0.10199999999999999</v>
      </c>
      <c r="AE15" s="3">
        <v>0.105</v>
      </c>
      <c r="AF15" s="3">
        <v>0.13</v>
      </c>
      <c r="AG15" s="3">
        <v>4.8000000000000001E-2</v>
      </c>
      <c r="AH15" s="3">
        <v>0.28999999999999998</v>
      </c>
    </row>
    <row r="16" spans="1:34" x14ac:dyDescent="0.3">
      <c r="B16" t="s">
        <v>4</v>
      </c>
      <c r="C16">
        <v>0.80500000000000005</v>
      </c>
      <c r="E16" t="s">
        <v>4</v>
      </c>
      <c r="F16" s="3">
        <v>0.82399999999999995</v>
      </c>
      <c r="H16" s="7"/>
      <c r="I16" s="3"/>
      <c r="J16" s="3"/>
      <c r="K16" s="3"/>
      <c r="L16" s="3"/>
      <c r="R16" t="s">
        <v>4</v>
      </c>
      <c r="S16" s="3">
        <v>0.125</v>
      </c>
      <c r="T16" s="3">
        <v>0.20100000000000001</v>
      </c>
      <c r="U16" s="3">
        <v>0.108</v>
      </c>
      <c r="V16" s="3">
        <v>0.106</v>
      </c>
      <c r="W16" s="3">
        <v>0.16800000000000001</v>
      </c>
      <c r="X16" s="3">
        <v>0.03</v>
      </c>
      <c r="Y16" s="3">
        <v>0.214</v>
      </c>
      <c r="Z16" s="3"/>
      <c r="AA16" t="s">
        <v>4</v>
      </c>
      <c r="AB16" s="3">
        <v>0.189</v>
      </c>
      <c r="AC16" s="3">
        <v>0.19</v>
      </c>
      <c r="AD16" s="3">
        <v>0.10100000000000001</v>
      </c>
      <c r="AE16" s="3">
        <v>0.16400000000000001</v>
      </c>
      <c r="AF16" s="3">
        <v>0.153</v>
      </c>
      <c r="AG16" s="3">
        <v>5.0999999999999997E-2</v>
      </c>
      <c r="AH16" s="3">
        <v>0.32100000000000001</v>
      </c>
    </row>
    <row r="17" spans="1:53" x14ac:dyDescent="0.3">
      <c r="B17" t="s">
        <v>3</v>
      </c>
      <c r="C17">
        <v>0.8</v>
      </c>
      <c r="E17" t="s">
        <v>3</v>
      </c>
      <c r="F17" s="3">
        <v>0.80700000000000005</v>
      </c>
      <c r="I17" s="3"/>
      <c r="J17" s="3"/>
      <c r="K17" s="3"/>
      <c r="L17" s="3"/>
      <c r="R17" t="s">
        <v>3</v>
      </c>
      <c r="S17" s="3">
        <v>0.124</v>
      </c>
      <c r="T17" s="3">
        <v>0.188</v>
      </c>
      <c r="U17" s="3">
        <v>9.1999999999999998E-2</v>
      </c>
      <c r="V17" s="3">
        <v>0.11</v>
      </c>
      <c r="W17" s="3">
        <v>0.13100000000000001</v>
      </c>
      <c r="X17" s="3">
        <v>3.1E-2</v>
      </c>
      <c r="Y17" s="3">
        <v>0.20799999999999999</v>
      </c>
      <c r="Z17" s="3"/>
      <c r="AA17" t="s">
        <v>3</v>
      </c>
      <c r="AB17" s="3">
        <v>0.153</v>
      </c>
      <c r="AC17" s="3">
        <v>0.20200000000000001</v>
      </c>
      <c r="AD17" s="3">
        <v>0.107</v>
      </c>
      <c r="AE17" s="3">
        <v>0.13900000000000001</v>
      </c>
      <c r="AF17" s="3">
        <v>0.161</v>
      </c>
      <c r="AG17" s="3">
        <v>0.04</v>
      </c>
      <c r="AH17" s="3">
        <v>0.20399999999999999</v>
      </c>
    </row>
    <row r="18" spans="1:53" x14ac:dyDescent="0.3">
      <c r="B18" t="s">
        <v>5</v>
      </c>
      <c r="C18" s="15">
        <v>0.81899999999999995</v>
      </c>
      <c r="E18" t="s">
        <v>5</v>
      </c>
      <c r="F18" s="3">
        <v>0.8</v>
      </c>
      <c r="I18" s="3"/>
      <c r="J18" s="3"/>
      <c r="K18" s="3"/>
      <c r="L18" s="3"/>
      <c r="R18" t="s">
        <v>5</v>
      </c>
      <c r="S18" s="3">
        <v>0.11899999999999999</v>
      </c>
      <c r="T18" s="3">
        <v>0.20200000000000001</v>
      </c>
      <c r="U18" s="3">
        <v>9.4E-2</v>
      </c>
      <c r="V18" s="3">
        <v>0.14199999999999999</v>
      </c>
      <c r="W18" s="3">
        <v>0.18</v>
      </c>
      <c r="X18" s="3">
        <v>2.1999999999999999E-2</v>
      </c>
      <c r="Y18" s="3">
        <v>0.25900000000000001</v>
      </c>
      <c r="Z18" s="3"/>
      <c r="AA18" t="s">
        <v>5</v>
      </c>
      <c r="AB18" s="3">
        <v>0.17799999999999999</v>
      </c>
      <c r="AC18" s="3">
        <v>0.21099999999999999</v>
      </c>
      <c r="AD18" s="3">
        <v>0.122</v>
      </c>
      <c r="AE18" s="3">
        <v>0.151</v>
      </c>
      <c r="AF18" s="3">
        <v>0.191</v>
      </c>
      <c r="AG18" s="3">
        <v>3.7999999999999999E-2</v>
      </c>
      <c r="AH18" s="3">
        <v>0.25800000000000001</v>
      </c>
    </row>
    <row r="19" spans="1:53" x14ac:dyDescent="0.3">
      <c r="B19" t="s">
        <v>15</v>
      </c>
      <c r="C19">
        <v>0.83799999999999997</v>
      </c>
      <c r="E19" t="s">
        <v>15</v>
      </c>
      <c r="F19" s="3">
        <v>0.81899999999999995</v>
      </c>
      <c r="I19" s="3"/>
      <c r="J19" s="3"/>
      <c r="K19" s="3"/>
      <c r="L19" s="3"/>
      <c r="R19" t="s">
        <v>15</v>
      </c>
      <c r="S19" s="3">
        <v>0.17499999999999999</v>
      </c>
      <c r="T19" s="3">
        <v>0.125</v>
      </c>
      <c r="U19" s="3">
        <v>0.107</v>
      </c>
      <c r="V19" s="3">
        <v>0.111</v>
      </c>
      <c r="W19" s="3">
        <v>0.14099999999999999</v>
      </c>
      <c r="X19" s="3">
        <v>3.7999999999999999E-2</v>
      </c>
      <c r="Y19" s="3">
        <v>0.28199999999999997</v>
      </c>
      <c r="Z19" s="3"/>
      <c r="AA19" t="s">
        <v>15</v>
      </c>
      <c r="AB19" s="3">
        <v>0.21099999999999999</v>
      </c>
      <c r="AC19" s="3">
        <v>0.21</v>
      </c>
      <c r="AD19" s="3">
        <v>0.105</v>
      </c>
      <c r="AE19" s="3">
        <v>0.128</v>
      </c>
      <c r="AF19" s="3">
        <v>0.129</v>
      </c>
      <c r="AG19" s="3">
        <v>6.7000000000000004E-2</v>
      </c>
      <c r="AH19" s="3">
        <v>0.17599999999999999</v>
      </c>
      <c r="AJ19" s="7"/>
    </row>
    <row r="20" spans="1:53" x14ac:dyDescent="0.3">
      <c r="B20" t="s">
        <v>16</v>
      </c>
      <c r="C20">
        <v>0.80400000000000005</v>
      </c>
      <c r="E20" t="s">
        <v>16</v>
      </c>
      <c r="F20" s="3">
        <v>0.81399999999999995</v>
      </c>
      <c r="I20" s="3"/>
      <c r="J20" s="3"/>
      <c r="K20" s="3"/>
      <c r="L20" s="3"/>
      <c r="R20" t="s">
        <v>16</v>
      </c>
      <c r="S20" s="3">
        <v>0.182</v>
      </c>
      <c r="T20" s="3">
        <v>0.217</v>
      </c>
      <c r="U20" s="3">
        <v>9.8000000000000004E-2</v>
      </c>
      <c r="V20" s="3">
        <v>0.1</v>
      </c>
      <c r="W20" s="3">
        <v>0.18</v>
      </c>
      <c r="X20" s="3">
        <v>4.4999999999999998E-2</v>
      </c>
      <c r="Y20" s="3">
        <v>0.26200000000000001</v>
      </c>
      <c r="Z20" s="3"/>
      <c r="AA20" t="s">
        <v>16</v>
      </c>
      <c r="AB20" s="3">
        <v>0.20300000000000001</v>
      </c>
      <c r="AC20" s="3">
        <v>0.23100000000000001</v>
      </c>
      <c r="AD20" s="3">
        <v>0.109</v>
      </c>
      <c r="AE20" s="3">
        <v>0.124</v>
      </c>
      <c r="AF20" s="3">
        <v>0.17</v>
      </c>
      <c r="AG20" s="3">
        <v>5.8000000000000003E-2</v>
      </c>
      <c r="AH20" s="3">
        <v>0.2</v>
      </c>
      <c r="AJ20" s="12"/>
    </row>
    <row r="21" spans="1:53" x14ac:dyDescent="0.3">
      <c r="B21" t="s">
        <v>13</v>
      </c>
      <c r="C21" s="3">
        <f>AVERAGE(C15:C20)</f>
        <v>0.81233333333333346</v>
      </c>
      <c r="E21" t="s">
        <v>13</v>
      </c>
      <c r="F21" s="3">
        <f>AVERAGE(F15:F20)</f>
        <v>0.81433333333333335</v>
      </c>
      <c r="R21" t="s">
        <v>13</v>
      </c>
      <c r="S21" s="3">
        <f t="shared" ref="S21" si="2">AVERAGE(S15:S20)</f>
        <v>0.14016666666666666</v>
      </c>
      <c r="T21" s="3">
        <f t="shared" ref="T21" si="3">AVERAGE(T15:T20)</f>
        <v>0.18483333333333332</v>
      </c>
      <c r="U21" s="3">
        <f t="shared" ref="U21:Y21" si="4">AVERAGE(U15:U20)</f>
        <v>0.10133333333333333</v>
      </c>
      <c r="V21" s="3">
        <f t="shared" si="4"/>
        <v>0.11116666666666665</v>
      </c>
      <c r="W21" s="3">
        <f t="shared" si="4"/>
        <v>0.155</v>
      </c>
      <c r="X21" s="3">
        <f t="shared" si="4"/>
        <v>3.4833333333333334E-2</v>
      </c>
      <c r="Y21" s="3">
        <f t="shared" si="4"/>
        <v>0.23716666666666666</v>
      </c>
      <c r="Z21" s="3"/>
      <c r="AA21" t="s">
        <v>13</v>
      </c>
      <c r="AB21" s="3">
        <f>AVERAGE(AB15:AB20)</f>
        <v>0.18766666666666665</v>
      </c>
      <c r="AC21" s="3">
        <f t="shared" ref="AC21:AH21" si="5">AVERAGE(AC15:AC20)</f>
        <v>0.20099999999999998</v>
      </c>
      <c r="AD21" s="3">
        <f t="shared" si="5"/>
        <v>0.10766666666666667</v>
      </c>
      <c r="AE21" s="3">
        <f t="shared" si="5"/>
        <v>0.13516666666666668</v>
      </c>
      <c r="AF21" s="3">
        <f t="shared" si="5"/>
        <v>0.15566666666666668</v>
      </c>
      <c r="AG21" s="3">
        <f t="shared" si="5"/>
        <v>5.0333333333333341E-2</v>
      </c>
      <c r="AH21" s="3">
        <f t="shared" si="5"/>
        <v>0.24149999999999996</v>
      </c>
      <c r="AJ21" s="3"/>
      <c r="AK21" s="3"/>
      <c r="AL21" s="3"/>
      <c r="AM21" s="3"/>
      <c r="AN21" s="3"/>
      <c r="AO21" s="3"/>
    </row>
    <row r="23" spans="1:53" ht="15.6" x14ac:dyDescent="0.35">
      <c r="A23">
        <v>2</v>
      </c>
      <c r="B23" s="10" t="s">
        <v>14</v>
      </c>
      <c r="C23" s="9"/>
      <c r="D23" s="9"/>
      <c r="E23" s="9"/>
      <c r="F23" s="9"/>
      <c r="G23" s="9"/>
      <c r="H23" s="9"/>
      <c r="Q23">
        <v>2</v>
      </c>
      <c r="R23" s="10" t="s">
        <v>14</v>
      </c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</row>
    <row r="24" spans="1:53" x14ac:dyDescent="0.3">
      <c r="B24" t="s">
        <v>20</v>
      </c>
      <c r="C24" t="s">
        <v>18</v>
      </c>
      <c r="E24" t="s">
        <v>20</v>
      </c>
      <c r="F24" t="s">
        <v>19</v>
      </c>
      <c r="R24" t="s">
        <v>20</v>
      </c>
      <c r="S24" t="s">
        <v>28</v>
      </c>
      <c r="T24" t="s">
        <v>29</v>
      </c>
      <c r="U24" t="s">
        <v>30</v>
      </c>
      <c r="V24" t="s">
        <v>31</v>
      </c>
      <c r="W24" t="s">
        <v>32</v>
      </c>
      <c r="X24" t="s">
        <v>33</v>
      </c>
      <c r="Y24" t="s">
        <v>34</v>
      </c>
      <c r="AA24" t="s">
        <v>20</v>
      </c>
      <c r="AB24" t="s">
        <v>35</v>
      </c>
      <c r="AC24" t="s">
        <v>36</v>
      </c>
      <c r="AD24" t="s">
        <v>37</v>
      </c>
      <c r="AE24" t="s">
        <v>38</v>
      </c>
      <c r="AF24" t="s">
        <v>39</v>
      </c>
      <c r="AG24" t="s">
        <v>40</v>
      </c>
      <c r="AH24" t="s">
        <v>41</v>
      </c>
    </row>
    <row r="25" spans="1:53" x14ac:dyDescent="0.3">
      <c r="B25" s="8">
        <v>1</v>
      </c>
      <c r="C25" s="3">
        <f>AVERAGE(C15,C16)/0.95</f>
        <v>0.84894736842105267</v>
      </c>
      <c r="E25" s="8">
        <v>1</v>
      </c>
      <c r="F25" s="3">
        <f>AVERAGE(F15,F16)/0.95</f>
        <v>0.86631578947368415</v>
      </c>
      <c r="G25" s="3"/>
      <c r="R25" s="8">
        <v>1</v>
      </c>
      <c r="S25" s="3">
        <f>AVERAGE(S15,S16)/0.95</f>
        <v>0.12684210526315789</v>
      </c>
      <c r="T25" s="3">
        <f t="shared" ref="T25:Y25" si="6">AVERAGE(T15,T16)/0.95</f>
        <v>0.19842105263157897</v>
      </c>
      <c r="U25" s="3">
        <f t="shared" si="6"/>
        <v>0.11421052631578948</v>
      </c>
      <c r="V25" s="3">
        <f t="shared" si="6"/>
        <v>0.10736842105263159</v>
      </c>
      <c r="W25" s="3">
        <f t="shared" si="6"/>
        <v>0.15684210526315792</v>
      </c>
      <c r="X25" s="3">
        <f t="shared" si="6"/>
        <v>3.8421052631578946E-2</v>
      </c>
      <c r="Y25" s="3">
        <f t="shared" si="6"/>
        <v>0.21684210526315792</v>
      </c>
      <c r="Z25" s="3"/>
      <c r="AA25" s="8">
        <v>1</v>
      </c>
      <c r="AB25" s="3">
        <f>AVERAGE(AB15,AB16)/0.95</f>
        <v>0.20052631578947369</v>
      </c>
      <c r="AC25" s="3">
        <f t="shared" ref="AC25:AH25" si="7">AVERAGE(AC15,AC16)/0.95</f>
        <v>0.18526315789473685</v>
      </c>
      <c r="AD25" s="3">
        <f t="shared" si="7"/>
        <v>0.1068421052631579</v>
      </c>
      <c r="AE25" s="3">
        <f t="shared" si="7"/>
        <v>0.14157894736842108</v>
      </c>
      <c r="AF25" s="3">
        <f t="shared" si="7"/>
        <v>0.14894736842105266</v>
      </c>
      <c r="AG25" s="3">
        <f t="shared" si="7"/>
        <v>5.2105263157894745E-2</v>
      </c>
      <c r="AH25" s="3">
        <f t="shared" si="7"/>
        <v>0.32157894736842108</v>
      </c>
    </row>
    <row r="26" spans="1:53" x14ac:dyDescent="0.3">
      <c r="B26" s="8">
        <v>2</v>
      </c>
      <c r="C26" s="3">
        <f>AVERAGE(C17,C18)/0.95</f>
        <v>0.85210526315789481</v>
      </c>
      <c r="E26" s="8">
        <v>2</v>
      </c>
      <c r="F26" s="3">
        <f>AVERAGE(F17,F18)/0.95</f>
        <v>0.84578947368421065</v>
      </c>
      <c r="R26" s="8">
        <v>2</v>
      </c>
      <c r="S26" s="3">
        <f>AVERAGE(S17,S18)/0.95</f>
        <v>0.12789473684210526</v>
      </c>
      <c r="T26" s="3">
        <f t="shared" ref="T26:Y26" si="8">AVERAGE(T17,T18)/0.95</f>
        <v>0.20526315789473687</v>
      </c>
      <c r="U26" s="3">
        <f t="shared" si="8"/>
        <v>9.789473684210527E-2</v>
      </c>
      <c r="V26" s="3">
        <f t="shared" si="8"/>
        <v>0.13263157894736843</v>
      </c>
      <c r="W26" s="3">
        <f t="shared" si="8"/>
        <v>0.16368421052631579</v>
      </c>
      <c r="X26" s="3">
        <f t="shared" si="8"/>
        <v>2.7894736842105264E-2</v>
      </c>
      <c r="Y26" s="3">
        <f t="shared" si="8"/>
        <v>0.24578947368421053</v>
      </c>
      <c r="Z26" s="3"/>
      <c r="AA26" s="8">
        <v>2</v>
      </c>
      <c r="AB26" s="3">
        <f>AVERAGE(AB17,AB18)/0.95</f>
        <v>0.17421052631578945</v>
      </c>
      <c r="AC26" s="3">
        <f t="shared" ref="AC26:AH26" si="9">AVERAGE(AC17,AC18)/0.95</f>
        <v>0.2173684210526316</v>
      </c>
      <c r="AD26" s="3">
        <f t="shared" si="9"/>
        <v>0.12052631578947368</v>
      </c>
      <c r="AE26" s="3">
        <f t="shared" si="9"/>
        <v>0.15263157894736845</v>
      </c>
      <c r="AF26" s="3">
        <f t="shared" si="9"/>
        <v>0.18526315789473685</v>
      </c>
      <c r="AG26" s="3">
        <f t="shared" si="9"/>
        <v>4.1052631578947368E-2</v>
      </c>
      <c r="AH26" s="3">
        <f t="shared" si="9"/>
        <v>0.2431578947368421</v>
      </c>
    </row>
    <row r="27" spans="1:53" x14ac:dyDescent="0.3">
      <c r="B27" s="8">
        <v>3</v>
      </c>
      <c r="C27" s="3">
        <f>AVERAGE(C19,C20)/0.95</f>
        <v>0.86421052631578943</v>
      </c>
      <c r="E27" s="8">
        <v>3</v>
      </c>
      <c r="F27" s="3">
        <f>AVERAGE(F19,F20)/0.95</f>
        <v>0.85947368421052639</v>
      </c>
      <c r="R27" s="8">
        <v>3</v>
      </c>
      <c r="S27" s="3">
        <f>AVERAGE(S19,S20)/0.95</f>
        <v>0.18789473684210525</v>
      </c>
      <c r="T27" s="3">
        <f t="shared" ref="T27:Y27" si="10">AVERAGE(T19,T20)/0.95</f>
        <v>0.18</v>
      </c>
      <c r="U27" s="3">
        <f t="shared" si="10"/>
        <v>0.10789473684210528</v>
      </c>
      <c r="V27" s="3">
        <f t="shared" si="10"/>
        <v>0.11105263157894739</v>
      </c>
      <c r="W27" s="3">
        <f t="shared" si="10"/>
        <v>0.16894736842105262</v>
      </c>
      <c r="X27" s="3">
        <f t="shared" si="10"/>
        <v>4.3684210526315784E-2</v>
      </c>
      <c r="Y27" s="3">
        <f t="shared" si="10"/>
        <v>0.28631578947368425</v>
      </c>
      <c r="Z27" s="3"/>
      <c r="AA27" s="8">
        <v>3</v>
      </c>
      <c r="AB27" s="3">
        <f>AVERAGE(AB19,AB20)/0.95</f>
        <v>0.21789473684210528</v>
      </c>
      <c r="AC27" s="3">
        <f t="shared" ref="AC27:AH27" si="11">AVERAGE(AC19,AC20)/0.95</f>
        <v>0.23210526315789476</v>
      </c>
      <c r="AD27" s="3">
        <f t="shared" si="11"/>
        <v>0.11263157894736843</v>
      </c>
      <c r="AE27" s="3">
        <f t="shared" si="11"/>
        <v>0.13263157894736843</v>
      </c>
      <c r="AF27" s="3">
        <f t="shared" si="11"/>
        <v>0.1573684210526316</v>
      </c>
      <c r="AG27" s="3">
        <f t="shared" si="11"/>
        <v>6.5789473684210523E-2</v>
      </c>
      <c r="AH27" s="3">
        <f t="shared" si="11"/>
        <v>0.19789473684210526</v>
      </c>
    </row>
    <row r="28" spans="1:53" x14ac:dyDescent="0.3">
      <c r="B28" t="s">
        <v>13</v>
      </c>
      <c r="C28" s="3">
        <f>AVERAGE(C25:C27)</f>
        <v>0.85508771929824567</v>
      </c>
      <c r="E28" t="s">
        <v>13</v>
      </c>
      <c r="F28" s="3">
        <f>AVERAGE(F25:F27)</f>
        <v>0.8571929824561404</v>
      </c>
      <c r="R28" t="s">
        <v>13</v>
      </c>
      <c r="S28" s="3">
        <f>AVERAGE(S25:S27)</f>
        <v>0.14754385964912278</v>
      </c>
      <c r="T28" s="3">
        <f t="shared" ref="T28:Y28" si="12">AVERAGE(T25:T27)</f>
        <v>0.19456140350877194</v>
      </c>
      <c r="U28" s="3">
        <f t="shared" si="12"/>
        <v>0.10666666666666667</v>
      </c>
      <c r="V28" s="3">
        <f t="shared" si="12"/>
        <v>0.11701754385964913</v>
      </c>
      <c r="W28" s="3">
        <f t="shared" si="12"/>
        <v>0.16315789473684211</v>
      </c>
      <c r="X28" s="3">
        <f t="shared" si="12"/>
        <v>3.6666666666666667E-2</v>
      </c>
      <c r="Y28" s="3">
        <f t="shared" si="12"/>
        <v>0.24964912280701756</v>
      </c>
      <c r="Z28" s="3"/>
      <c r="AA28" t="s">
        <v>13</v>
      </c>
      <c r="AB28" s="3">
        <f>AVERAGE(AB25:AB27)</f>
        <v>0.1975438596491228</v>
      </c>
      <c r="AC28" s="3">
        <f t="shared" ref="AC28:AH28" si="13">AVERAGE(AC25:AC27)</f>
        <v>0.21157894736842109</v>
      </c>
      <c r="AD28" s="3">
        <f t="shared" si="13"/>
        <v>0.11333333333333334</v>
      </c>
      <c r="AE28" s="3">
        <f t="shared" si="13"/>
        <v>0.14228070175438598</v>
      </c>
      <c r="AF28" s="3">
        <f t="shared" si="13"/>
        <v>0.16385964912280704</v>
      </c>
      <c r="AG28" s="3">
        <f t="shared" si="13"/>
        <v>5.2982456140350874E-2</v>
      </c>
      <c r="AH28" s="3">
        <f t="shared" si="13"/>
        <v>0.2542105263157895</v>
      </c>
    </row>
    <row r="30" spans="1:53" x14ac:dyDescent="0.3">
      <c r="P30" s="3"/>
    </row>
    <row r="31" spans="1:53" ht="15.6" x14ac:dyDescent="0.35">
      <c r="A31">
        <v>3</v>
      </c>
      <c r="B31" s="10" t="s">
        <v>26</v>
      </c>
      <c r="C31" s="9"/>
      <c r="D31" s="9"/>
      <c r="E31" s="9"/>
      <c r="F31" s="9"/>
      <c r="G31" s="9"/>
      <c r="H31" s="9"/>
      <c r="J31" s="10" t="s">
        <v>45</v>
      </c>
      <c r="K31" s="9"/>
      <c r="L31" s="9"/>
      <c r="M31" s="9"/>
      <c r="N31" s="9"/>
      <c r="O31" s="9"/>
      <c r="Q31">
        <v>3</v>
      </c>
      <c r="R31" s="10" t="s">
        <v>26</v>
      </c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K31" s="10" t="s">
        <v>45</v>
      </c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</row>
    <row r="32" spans="1:53" x14ac:dyDescent="0.3">
      <c r="B32" t="s">
        <v>20</v>
      </c>
      <c r="C32" t="s">
        <v>18</v>
      </c>
      <c r="F32" t="s">
        <v>20</v>
      </c>
      <c r="G32" t="s">
        <v>19</v>
      </c>
      <c r="J32" t="s">
        <v>1</v>
      </c>
      <c r="K32" t="s">
        <v>6</v>
      </c>
      <c r="N32" t="s">
        <v>1</v>
      </c>
      <c r="O32" t="s">
        <v>6</v>
      </c>
      <c r="R32" t="s">
        <v>20</v>
      </c>
      <c r="S32" t="s">
        <v>28</v>
      </c>
      <c r="T32" t="s">
        <v>29</v>
      </c>
      <c r="U32" t="s">
        <v>30</v>
      </c>
      <c r="V32" t="s">
        <v>31</v>
      </c>
      <c r="W32" t="s">
        <v>32</v>
      </c>
      <c r="X32" t="s">
        <v>33</v>
      </c>
      <c r="Y32" t="s">
        <v>34</v>
      </c>
      <c r="AA32" t="s">
        <v>20</v>
      </c>
      <c r="AB32" t="s">
        <v>35</v>
      </c>
      <c r="AC32" t="s">
        <v>36</v>
      </c>
      <c r="AD32" t="s">
        <v>37</v>
      </c>
      <c r="AE32" t="s">
        <v>38</v>
      </c>
      <c r="AF32" t="s">
        <v>39</v>
      </c>
      <c r="AG32" t="s">
        <v>40</v>
      </c>
      <c r="AH32" t="s">
        <v>41</v>
      </c>
      <c r="AK32" t="s">
        <v>1</v>
      </c>
      <c r="AL32" t="s">
        <v>28</v>
      </c>
      <c r="AM32" t="s">
        <v>29</v>
      </c>
      <c r="AN32" t="s">
        <v>30</v>
      </c>
      <c r="AO32" t="s">
        <v>31</v>
      </c>
      <c r="AP32" t="s">
        <v>32</v>
      </c>
      <c r="AQ32" t="s">
        <v>33</v>
      </c>
      <c r="AR32" t="s">
        <v>34</v>
      </c>
      <c r="AT32" t="s">
        <v>1</v>
      </c>
      <c r="AU32" t="s">
        <v>35</v>
      </c>
      <c r="AV32" t="s">
        <v>36</v>
      </c>
      <c r="AW32" t="s">
        <v>37</v>
      </c>
      <c r="AX32" t="s">
        <v>38</v>
      </c>
      <c r="AY32" t="s">
        <v>39</v>
      </c>
      <c r="AZ32" t="s">
        <v>40</v>
      </c>
      <c r="BA32" t="s">
        <v>41</v>
      </c>
    </row>
    <row r="33" spans="1:56" x14ac:dyDescent="0.3">
      <c r="B33" t="s">
        <v>7</v>
      </c>
      <c r="C33" s="4">
        <f>K33*50</f>
        <v>9.85</v>
      </c>
      <c r="D33" s="4"/>
      <c r="F33" t="s">
        <v>8</v>
      </c>
      <c r="G33" s="4">
        <f>O33*50</f>
        <v>10.050000000000001</v>
      </c>
      <c r="H33" s="4"/>
      <c r="J33" t="s">
        <v>7</v>
      </c>
      <c r="K33">
        <v>0.19700000000000001</v>
      </c>
      <c r="L33" s="3"/>
      <c r="M33" s="4"/>
      <c r="N33" t="s">
        <v>8</v>
      </c>
      <c r="O33" s="3">
        <v>0.20100000000000001</v>
      </c>
      <c r="R33" t="s">
        <v>7</v>
      </c>
      <c r="S33" s="4">
        <f t="shared" ref="S33:Y34" si="14">AL33*50</f>
        <v>9.1999999999999993</v>
      </c>
      <c r="T33" s="4">
        <f t="shared" si="14"/>
        <v>10.45</v>
      </c>
      <c r="U33" s="4">
        <f t="shared" si="14"/>
        <v>9.4</v>
      </c>
      <c r="V33" s="4">
        <f t="shared" si="14"/>
        <v>3.95</v>
      </c>
      <c r="W33" s="4">
        <f t="shared" si="14"/>
        <v>8.35</v>
      </c>
      <c r="X33" s="4">
        <f t="shared" si="14"/>
        <v>10.95</v>
      </c>
      <c r="Y33" s="4">
        <f t="shared" si="14"/>
        <v>11.05</v>
      </c>
      <c r="Z33" s="4"/>
      <c r="AA33" t="s">
        <v>8</v>
      </c>
      <c r="AB33" s="4">
        <f t="shared" ref="AB33:AH34" si="15">AU33*50</f>
        <v>9.75</v>
      </c>
      <c r="AC33" s="4">
        <f t="shared" si="15"/>
        <v>8.1</v>
      </c>
      <c r="AD33" s="4">
        <f t="shared" si="15"/>
        <v>9.7000000000000011</v>
      </c>
      <c r="AE33" s="4">
        <f t="shared" si="15"/>
        <v>5.4</v>
      </c>
      <c r="AF33" s="4">
        <f t="shared" si="15"/>
        <v>9.75</v>
      </c>
      <c r="AG33" s="4">
        <f t="shared" si="15"/>
        <v>10.4</v>
      </c>
      <c r="AH33" s="4">
        <f t="shared" si="15"/>
        <v>8.4</v>
      </c>
      <c r="AK33" t="s">
        <v>7</v>
      </c>
      <c r="AL33" s="3">
        <v>0.184</v>
      </c>
      <c r="AM33" s="3">
        <v>0.20899999999999999</v>
      </c>
      <c r="AN33" s="3">
        <v>0.188</v>
      </c>
      <c r="AO33" s="3">
        <v>7.9000000000000001E-2</v>
      </c>
      <c r="AP33" s="3">
        <v>0.16700000000000001</v>
      </c>
      <c r="AQ33" s="3">
        <v>0.219</v>
      </c>
      <c r="AR33" s="3">
        <v>0.221</v>
      </c>
      <c r="AS33" s="3"/>
      <c r="AT33" t="s">
        <v>8</v>
      </c>
      <c r="AU33" s="3">
        <v>0.19500000000000001</v>
      </c>
      <c r="AV33" s="3">
        <v>0.16200000000000001</v>
      </c>
      <c r="AW33" s="3">
        <v>0.19400000000000001</v>
      </c>
      <c r="AX33" s="3">
        <v>0.108</v>
      </c>
      <c r="AY33" s="3">
        <v>0.19500000000000001</v>
      </c>
      <c r="AZ33" s="3">
        <v>0.20799999999999999</v>
      </c>
      <c r="BA33" s="3">
        <v>0.16800000000000001</v>
      </c>
      <c r="BD33" s="14"/>
    </row>
    <row r="34" spans="1:56" x14ac:dyDescent="0.3">
      <c r="B34" t="s">
        <v>9</v>
      </c>
      <c r="C34" s="4">
        <f>K34*50</f>
        <v>9.9</v>
      </c>
      <c r="D34" s="4"/>
      <c r="F34" t="s">
        <v>10</v>
      </c>
      <c r="G34" s="4">
        <f>O34*50</f>
        <v>10</v>
      </c>
      <c r="H34" s="4"/>
      <c r="J34" t="s">
        <v>9</v>
      </c>
      <c r="K34">
        <v>0.19800000000000001</v>
      </c>
      <c r="L34" s="3"/>
      <c r="M34" s="4"/>
      <c r="N34" t="s">
        <v>10</v>
      </c>
      <c r="O34" s="3">
        <v>0.2</v>
      </c>
      <c r="R34" t="s">
        <v>9</v>
      </c>
      <c r="S34" s="4">
        <f t="shared" si="14"/>
        <v>8.9</v>
      </c>
      <c r="T34" s="4">
        <f t="shared" si="14"/>
        <v>10.549999999999999</v>
      </c>
      <c r="U34" s="4">
        <f t="shared" si="14"/>
        <v>9.85</v>
      </c>
      <c r="V34" s="4">
        <f t="shared" si="14"/>
        <v>4.05</v>
      </c>
      <c r="W34" s="4">
        <f t="shared" si="14"/>
        <v>8.4500000000000011</v>
      </c>
      <c r="X34" s="4">
        <f t="shared" si="14"/>
        <v>10.299999999999999</v>
      </c>
      <c r="Y34" s="4">
        <f t="shared" si="14"/>
        <v>9.9500000000000011</v>
      </c>
      <c r="Z34" s="4"/>
      <c r="AA34" t="s">
        <v>10</v>
      </c>
      <c r="AB34" s="4">
        <f t="shared" si="15"/>
        <v>9.4499999999999993</v>
      </c>
      <c r="AC34" s="4">
        <f t="shared" si="15"/>
        <v>8.1</v>
      </c>
      <c r="AD34" s="4">
        <f t="shared" si="15"/>
        <v>10.15</v>
      </c>
      <c r="AE34" s="4">
        <f t="shared" si="15"/>
        <v>5.35</v>
      </c>
      <c r="AF34" s="4">
        <f t="shared" si="15"/>
        <v>9.5</v>
      </c>
      <c r="AG34" s="4">
        <f t="shared" si="15"/>
        <v>10.100000000000001</v>
      </c>
      <c r="AH34" s="4">
        <f t="shared" si="15"/>
        <v>9.5500000000000007</v>
      </c>
      <c r="AK34" t="s">
        <v>9</v>
      </c>
      <c r="AL34" s="3">
        <v>0.17799999999999999</v>
      </c>
      <c r="AM34" s="3">
        <v>0.21099999999999999</v>
      </c>
      <c r="AN34" s="3">
        <v>0.19700000000000001</v>
      </c>
      <c r="AO34" s="3">
        <v>8.1000000000000003E-2</v>
      </c>
      <c r="AP34" s="3">
        <v>0.16900000000000001</v>
      </c>
      <c r="AQ34" s="3">
        <v>0.20599999999999999</v>
      </c>
      <c r="AR34" s="3">
        <v>0.19900000000000001</v>
      </c>
      <c r="AS34" s="3"/>
      <c r="AT34" t="s">
        <v>10</v>
      </c>
      <c r="AU34" s="3">
        <v>0.189</v>
      </c>
      <c r="AV34" s="3">
        <v>0.16200000000000001</v>
      </c>
      <c r="AW34" s="3">
        <v>0.20300000000000001</v>
      </c>
      <c r="AX34" s="3">
        <v>0.107</v>
      </c>
      <c r="AY34" s="3">
        <v>0.19</v>
      </c>
      <c r="AZ34" s="3">
        <v>0.20200000000000001</v>
      </c>
      <c r="BA34" s="3">
        <v>0.191</v>
      </c>
      <c r="BD34" s="14"/>
    </row>
    <row r="35" spans="1:56" x14ac:dyDescent="0.3">
      <c r="B35" t="s">
        <v>13</v>
      </c>
      <c r="C35" s="4">
        <f>AVERAGE(C33:C34)</f>
        <v>9.875</v>
      </c>
      <c r="D35" s="4"/>
      <c r="E35" s="3"/>
      <c r="F35" t="s">
        <v>13</v>
      </c>
      <c r="G35" s="4">
        <f>AVERAGE(G33:G34)</f>
        <v>10.025</v>
      </c>
      <c r="H35" s="4"/>
      <c r="M35" s="3"/>
      <c r="N35" s="3"/>
      <c r="O35" s="3"/>
      <c r="R35" t="s">
        <v>13</v>
      </c>
      <c r="S35" s="4">
        <f>AVERAGE(S33:S34)</f>
        <v>9.0500000000000007</v>
      </c>
      <c r="T35" s="4">
        <f t="shared" ref="T35:Y35" si="16">AVERAGE(T33:T34)</f>
        <v>10.5</v>
      </c>
      <c r="U35" s="4">
        <f t="shared" si="16"/>
        <v>9.625</v>
      </c>
      <c r="V35" s="4">
        <f t="shared" si="16"/>
        <v>4</v>
      </c>
      <c r="W35" s="4">
        <f t="shared" si="16"/>
        <v>8.4</v>
      </c>
      <c r="X35" s="4">
        <f t="shared" si="16"/>
        <v>10.625</v>
      </c>
      <c r="Y35" s="4">
        <f t="shared" si="16"/>
        <v>10.5</v>
      </c>
      <c r="Z35" s="4"/>
      <c r="AA35" t="s">
        <v>13</v>
      </c>
      <c r="AB35" s="4">
        <f>AVERAGE(AB33:AB34)</f>
        <v>9.6</v>
      </c>
      <c r="AC35" s="4">
        <f t="shared" ref="AC35:AH35" si="17">AVERAGE(AC33:AC34)</f>
        <v>8.1</v>
      </c>
      <c r="AD35" s="4">
        <f t="shared" si="17"/>
        <v>9.9250000000000007</v>
      </c>
      <c r="AE35" s="4">
        <f t="shared" si="17"/>
        <v>5.375</v>
      </c>
      <c r="AF35" s="4">
        <f t="shared" si="17"/>
        <v>9.625</v>
      </c>
      <c r="AG35" s="4">
        <f t="shared" si="17"/>
        <v>10.25</v>
      </c>
      <c r="AH35" s="4">
        <f t="shared" si="17"/>
        <v>8.9750000000000014</v>
      </c>
      <c r="AM35" s="3"/>
      <c r="AN35" s="3"/>
      <c r="AO35" s="3"/>
      <c r="AV35" s="15"/>
      <c r="AW35" s="15"/>
      <c r="AX35" s="15"/>
      <c r="AY35" s="15"/>
      <c r="AZ35" s="15"/>
      <c r="BA35" s="15"/>
      <c r="BC35" s="15"/>
      <c r="BD35" s="15"/>
    </row>
    <row r="36" spans="1:56" x14ac:dyDescent="0.3">
      <c r="AV36" s="15"/>
      <c r="AW36" s="15"/>
      <c r="AX36" s="15"/>
      <c r="AY36" s="15"/>
      <c r="AZ36" s="15"/>
      <c r="BA36" s="15"/>
      <c r="BC36" s="15"/>
      <c r="BD36" s="15"/>
    </row>
    <row r="37" spans="1:56" ht="15.6" x14ac:dyDescent="0.35">
      <c r="A37">
        <v>4</v>
      </c>
      <c r="B37" s="10" t="s">
        <v>48</v>
      </c>
      <c r="C37" s="9"/>
      <c r="D37" s="9"/>
      <c r="E37" s="9"/>
      <c r="F37" s="9"/>
      <c r="G37" s="9"/>
      <c r="H37" s="9"/>
      <c r="Q37">
        <v>4</v>
      </c>
      <c r="R37" s="10" t="s">
        <v>48</v>
      </c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</row>
    <row r="38" spans="1:56" x14ac:dyDescent="0.3">
      <c r="B38" t="s">
        <v>20</v>
      </c>
      <c r="C38" t="s">
        <v>18</v>
      </c>
      <c r="E38" t="s">
        <v>20</v>
      </c>
      <c r="F38" t="s">
        <v>19</v>
      </c>
      <c r="R38" t="s">
        <v>20</v>
      </c>
      <c r="S38" t="s">
        <v>28</v>
      </c>
      <c r="T38" t="s">
        <v>29</v>
      </c>
      <c r="U38" t="s">
        <v>30</v>
      </c>
      <c r="V38" t="s">
        <v>31</v>
      </c>
      <c r="W38" t="s">
        <v>32</v>
      </c>
      <c r="X38" t="s">
        <v>33</v>
      </c>
      <c r="Y38" t="s">
        <v>34</v>
      </c>
      <c r="AA38" t="s">
        <v>20</v>
      </c>
      <c r="AB38" t="s">
        <v>35</v>
      </c>
      <c r="AC38" t="s">
        <v>36</v>
      </c>
      <c r="AD38" t="s">
        <v>37</v>
      </c>
      <c r="AE38" t="s">
        <v>38</v>
      </c>
      <c r="AF38" t="s">
        <v>39</v>
      </c>
      <c r="AG38" t="s">
        <v>40</v>
      </c>
      <c r="AH38" t="s">
        <v>41</v>
      </c>
    </row>
    <row r="39" spans="1:56" x14ac:dyDescent="0.3">
      <c r="B39" s="8">
        <v>1</v>
      </c>
      <c r="C39" s="3">
        <f>C25*10</f>
        <v>8.4894736842105267</v>
      </c>
      <c r="E39" s="8">
        <v>1</v>
      </c>
      <c r="F39" s="3">
        <f>F25*10</f>
        <v>8.6631578947368411</v>
      </c>
      <c r="G39" s="3"/>
      <c r="I39" s="3"/>
      <c r="R39" s="8">
        <v>1</v>
      </c>
      <c r="S39" s="3">
        <f>S25*10</f>
        <v>1.2684210526315789</v>
      </c>
      <c r="T39" s="3">
        <f t="shared" ref="T39:Y41" si="18">T25*10</f>
        <v>1.9842105263157896</v>
      </c>
      <c r="U39" s="3">
        <f t="shared" si="18"/>
        <v>1.142105263157895</v>
      </c>
      <c r="V39" s="3">
        <f t="shared" si="18"/>
        <v>1.0736842105263158</v>
      </c>
      <c r="W39" s="3">
        <f t="shared" si="18"/>
        <v>1.5684210526315792</v>
      </c>
      <c r="X39" s="3">
        <f t="shared" si="18"/>
        <v>0.38421052631578945</v>
      </c>
      <c r="Y39" s="3">
        <f t="shared" si="18"/>
        <v>2.168421052631579</v>
      </c>
      <c r="Z39" s="3"/>
      <c r="AA39" s="8">
        <v>1</v>
      </c>
      <c r="AB39" s="3">
        <f>AB25*10</f>
        <v>2.0052631578947371</v>
      </c>
      <c r="AC39" s="3">
        <f t="shared" ref="AC39:AH41" si="19">AC25*10</f>
        <v>1.8526315789473684</v>
      </c>
      <c r="AD39" s="3">
        <f t="shared" si="19"/>
        <v>1.0684210526315789</v>
      </c>
      <c r="AE39" s="3">
        <f t="shared" si="19"/>
        <v>1.4157894736842107</v>
      </c>
      <c r="AF39" s="3">
        <f t="shared" si="19"/>
        <v>1.4894736842105267</v>
      </c>
      <c r="AG39" s="3">
        <f t="shared" si="19"/>
        <v>0.52105263157894743</v>
      </c>
      <c r="AH39" s="3">
        <f t="shared" si="19"/>
        <v>3.215789473684211</v>
      </c>
    </row>
    <row r="40" spans="1:56" x14ac:dyDescent="0.3">
      <c r="B40" s="8">
        <v>2</v>
      </c>
      <c r="C40" s="3">
        <f>C26*10</f>
        <v>8.5210526315789483</v>
      </c>
      <c r="E40" s="8">
        <v>2</v>
      </c>
      <c r="F40" s="3">
        <f>F26*10</f>
        <v>8.4578947368421069</v>
      </c>
      <c r="H40" s="5"/>
      <c r="R40" s="8">
        <v>2</v>
      </c>
      <c r="S40" s="3">
        <f>S26*10</f>
        <v>1.2789473684210526</v>
      </c>
      <c r="T40" s="3">
        <f t="shared" si="18"/>
        <v>2.0526315789473686</v>
      </c>
      <c r="U40" s="3">
        <f t="shared" si="18"/>
        <v>0.97894736842105268</v>
      </c>
      <c r="V40" s="3">
        <f t="shared" si="18"/>
        <v>1.3263157894736843</v>
      </c>
      <c r="W40" s="3">
        <f t="shared" si="18"/>
        <v>1.6368421052631579</v>
      </c>
      <c r="X40" s="3">
        <f t="shared" si="18"/>
        <v>0.27894736842105261</v>
      </c>
      <c r="Y40" s="3">
        <f t="shared" si="18"/>
        <v>2.4578947368421051</v>
      </c>
      <c r="Z40" s="3"/>
      <c r="AA40" s="8">
        <v>2</v>
      </c>
      <c r="AB40" s="3">
        <f>AB26*10</f>
        <v>1.7421052631578946</v>
      </c>
      <c r="AC40" s="3">
        <f t="shared" si="19"/>
        <v>2.1736842105263161</v>
      </c>
      <c r="AD40" s="3">
        <f t="shared" si="19"/>
        <v>1.2052631578947368</v>
      </c>
      <c r="AE40" s="3">
        <f t="shared" si="19"/>
        <v>1.5263157894736845</v>
      </c>
      <c r="AF40" s="3">
        <f t="shared" si="19"/>
        <v>1.8526315789473684</v>
      </c>
      <c r="AG40" s="3">
        <f t="shared" si="19"/>
        <v>0.41052631578947368</v>
      </c>
      <c r="AH40" s="3">
        <f t="shared" si="19"/>
        <v>2.4315789473684211</v>
      </c>
    </row>
    <row r="41" spans="1:56" x14ac:dyDescent="0.3">
      <c r="B41" s="8">
        <v>3</v>
      </c>
      <c r="C41" s="3">
        <f>C27*10</f>
        <v>8.6421052631578945</v>
      </c>
      <c r="E41" s="8">
        <v>3</v>
      </c>
      <c r="F41" s="3">
        <f>F27*10</f>
        <v>8.594736842105263</v>
      </c>
      <c r="H41" s="3"/>
      <c r="R41" s="8">
        <v>3</v>
      </c>
      <c r="S41" s="3">
        <f>S27*10</f>
        <v>1.8789473684210525</v>
      </c>
      <c r="T41" s="3">
        <f>T27*10</f>
        <v>1.7999999999999998</v>
      </c>
      <c r="U41" s="3">
        <f t="shared" si="18"/>
        <v>1.0789473684210529</v>
      </c>
      <c r="V41" s="3">
        <f t="shared" si="18"/>
        <v>1.1105263157894738</v>
      </c>
      <c r="W41" s="3">
        <f t="shared" si="18"/>
        <v>1.6894736842105262</v>
      </c>
      <c r="X41" s="3">
        <f t="shared" si="18"/>
        <v>0.43684210526315781</v>
      </c>
      <c r="Y41" s="3">
        <f t="shared" si="18"/>
        <v>2.8631578947368426</v>
      </c>
      <c r="Z41" s="3"/>
      <c r="AA41" s="8">
        <v>3</v>
      </c>
      <c r="AB41" s="3">
        <f>AB27*10</f>
        <v>2.1789473684210527</v>
      </c>
      <c r="AC41" s="3">
        <f t="shared" si="19"/>
        <v>2.3210526315789477</v>
      </c>
      <c r="AD41" s="3">
        <f t="shared" si="19"/>
        <v>1.1263157894736844</v>
      </c>
      <c r="AE41" s="3">
        <f t="shared" si="19"/>
        <v>1.3263157894736843</v>
      </c>
      <c r="AF41" s="3">
        <f t="shared" si="19"/>
        <v>1.573684210526316</v>
      </c>
      <c r="AG41" s="3">
        <f t="shared" si="19"/>
        <v>0.6578947368421052</v>
      </c>
      <c r="AH41" s="3">
        <f t="shared" si="19"/>
        <v>1.9789473684210526</v>
      </c>
    </row>
    <row r="42" spans="1:56" x14ac:dyDescent="0.3">
      <c r="B42" t="s">
        <v>13</v>
      </c>
      <c r="C42" s="3">
        <f>AVERAGE(C39:C41)</f>
        <v>8.5508771929824565</v>
      </c>
      <c r="E42" t="s">
        <v>13</v>
      </c>
      <c r="F42" s="3">
        <f>AVERAGE(F39:F41)</f>
        <v>8.5719298245614031</v>
      </c>
      <c r="R42" t="s">
        <v>13</v>
      </c>
      <c r="S42" s="3">
        <f>AVERAGE(S39:S41)</f>
        <v>1.4754385964912278</v>
      </c>
      <c r="T42" s="3">
        <f t="shared" ref="T42:Y42" si="20">AVERAGE(T39:T41)</f>
        <v>1.9456140350877194</v>
      </c>
      <c r="U42" s="3">
        <f t="shared" si="20"/>
        <v>1.0666666666666667</v>
      </c>
      <c r="V42" s="3">
        <f t="shared" si="20"/>
        <v>1.1701754385964913</v>
      </c>
      <c r="W42" s="3">
        <f t="shared" si="20"/>
        <v>1.631578947368421</v>
      </c>
      <c r="X42" s="3">
        <f t="shared" si="20"/>
        <v>0.36666666666666664</v>
      </c>
      <c r="Y42" s="3">
        <f t="shared" si="20"/>
        <v>2.4964912280701754</v>
      </c>
      <c r="Z42" s="3"/>
      <c r="AA42" t="s">
        <v>13</v>
      </c>
      <c r="AB42" s="3">
        <f>AVERAGE(AB39:AB41)</f>
        <v>1.9754385964912282</v>
      </c>
      <c r="AC42" s="3">
        <f t="shared" ref="AC42:AH42" si="21">AVERAGE(AC39:AC41)</f>
        <v>2.1157894736842109</v>
      </c>
      <c r="AD42" s="3">
        <f t="shared" si="21"/>
        <v>1.1333333333333335</v>
      </c>
      <c r="AE42" s="3">
        <f t="shared" si="21"/>
        <v>1.4228070175438596</v>
      </c>
      <c r="AF42" s="3">
        <f t="shared" si="21"/>
        <v>1.6385964912280704</v>
      </c>
      <c r="AG42" s="3">
        <f t="shared" si="21"/>
        <v>0.52982456140350875</v>
      </c>
      <c r="AH42" s="3">
        <f t="shared" si="21"/>
        <v>2.5421052631578949</v>
      </c>
    </row>
    <row r="44" spans="1:56" x14ac:dyDescent="0.3">
      <c r="A44">
        <v>5</v>
      </c>
      <c r="B44" s="9" t="s">
        <v>27</v>
      </c>
      <c r="C44" s="9"/>
      <c r="D44" s="9"/>
      <c r="E44" s="9"/>
      <c r="F44" s="9"/>
      <c r="G44" s="9"/>
      <c r="H44" s="9"/>
      <c r="Q44">
        <v>5</v>
      </c>
      <c r="R44" s="9" t="s">
        <v>27</v>
      </c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</row>
    <row r="45" spans="1:56" x14ac:dyDescent="0.3">
      <c r="B45" t="s">
        <v>20</v>
      </c>
      <c r="C45" t="s">
        <v>18</v>
      </c>
      <c r="E45" t="s">
        <v>20</v>
      </c>
      <c r="F45" t="s">
        <v>19</v>
      </c>
      <c r="R45" t="s">
        <v>20</v>
      </c>
      <c r="S45" t="s">
        <v>28</v>
      </c>
      <c r="T45" t="s">
        <v>29</v>
      </c>
      <c r="U45" t="s">
        <v>30</v>
      </c>
      <c r="V45" t="s">
        <v>31</v>
      </c>
      <c r="W45" t="s">
        <v>32</v>
      </c>
      <c r="X45" t="s">
        <v>33</v>
      </c>
      <c r="Y45" t="s">
        <v>34</v>
      </c>
      <c r="AA45" t="s">
        <v>20</v>
      </c>
      <c r="AB45" t="s">
        <v>35</v>
      </c>
      <c r="AC45" t="s">
        <v>36</v>
      </c>
      <c r="AD45" t="s">
        <v>37</v>
      </c>
      <c r="AE45" t="s">
        <v>38</v>
      </c>
      <c r="AF45" t="s">
        <v>39</v>
      </c>
      <c r="AG45" t="s">
        <v>40</v>
      </c>
      <c r="AH45" t="s">
        <v>41</v>
      </c>
    </row>
    <row r="46" spans="1:56" x14ac:dyDescent="0.3">
      <c r="B46" s="8">
        <v>1</v>
      </c>
      <c r="C46" s="4">
        <f>(1-(C39/C35))*100</f>
        <v>14.03064623584277</v>
      </c>
      <c r="E46" s="8">
        <v>1</v>
      </c>
      <c r="F46" s="4">
        <f>(1-(F39/G35))*100</f>
        <v>13.584459902874402</v>
      </c>
      <c r="R46" s="8">
        <v>1</v>
      </c>
      <c r="S46" s="4">
        <f>(1-(S39/S35))*100</f>
        <v>85.984297760977029</v>
      </c>
      <c r="T46" s="4">
        <f t="shared" ref="T46:Y46" si="22">(1-(T39/T35))*100</f>
        <v>81.102756892230573</v>
      </c>
      <c r="U46" s="4">
        <f t="shared" si="22"/>
        <v>88.133971291866033</v>
      </c>
      <c r="V46" s="4">
        <f t="shared" si="22"/>
        <v>73.15789473684211</v>
      </c>
      <c r="W46" s="4">
        <f>(1-(W39/W35))*100</f>
        <v>81.32832080200501</v>
      </c>
      <c r="X46" s="4">
        <f t="shared" si="22"/>
        <v>96.383900928792571</v>
      </c>
      <c r="Y46" s="4">
        <f t="shared" si="22"/>
        <v>79.3483709273183</v>
      </c>
      <c r="Z46" s="4"/>
      <c r="AA46" s="8">
        <v>1</v>
      </c>
      <c r="AB46" s="4">
        <f>(1-(AB39/AB35))*100</f>
        <v>79.11184210526315</v>
      </c>
      <c r="AC46" s="4">
        <f t="shared" ref="AC46:AH46" si="23">(1-(AC39/AC35))*100</f>
        <v>77.128005198180631</v>
      </c>
      <c r="AD46" s="4">
        <f t="shared" si="23"/>
        <v>89.235052366432456</v>
      </c>
      <c r="AE46" s="4">
        <f t="shared" si="23"/>
        <v>73.659730722154222</v>
      </c>
      <c r="AF46" s="4">
        <f t="shared" si="23"/>
        <v>84.52494873547505</v>
      </c>
      <c r="AG46" s="4">
        <f t="shared" si="23"/>
        <v>94.91655969191271</v>
      </c>
      <c r="AH46" s="4">
        <f t="shared" si="23"/>
        <v>64.16947661633192</v>
      </c>
    </row>
    <row r="47" spans="1:56" x14ac:dyDescent="0.3">
      <c r="B47" s="8">
        <v>2</v>
      </c>
      <c r="C47" s="4">
        <f>(1-(C40/C35))*100</f>
        <v>13.710859427048627</v>
      </c>
      <c r="E47" s="8">
        <v>2</v>
      </c>
      <c r="F47" s="4">
        <f>(1-(F40/G35))*100</f>
        <v>15.631972699829355</v>
      </c>
      <c r="R47" s="8">
        <v>2</v>
      </c>
      <c r="S47" s="4">
        <f>(1-(S40/S35))*100</f>
        <v>85.867984879325391</v>
      </c>
      <c r="T47" s="4">
        <f t="shared" ref="T47:Y47" si="24">(1-(T40/T35))*100</f>
        <v>80.451127819548873</v>
      </c>
      <c r="U47" s="4">
        <f t="shared" si="24"/>
        <v>89.829118250170879</v>
      </c>
      <c r="V47" s="4">
        <f t="shared" si="24"/>
        <v>66.84210526315789</v>
      </c>
      <c r="W47" s="4">
        <f t="shared" si="24"/>
        <v>80.513784461152881</v>
      </c>
      <c r="X47" s="4">
        <f t="shared" si="24"/>
        <v>97.374613003095973</v>
      </c>
      <c r="Y47" s="4">
        <f t="shared" si="24"/>
        <v>76.591478696741859</v>
      </c>
      <c r="Z47" s="4"/>
      <c r="AA47" s="8">
        <v>2</v>
      </c>
      <c r="AB47" s="4">
        <f>(1-(AB40/AB35))*100</f>
        <v>81.853070175438589</v>
      </c>
      <c r="AC47" s="4">
        <f t="shared" ref="AC47:AH47" si="25">(1-(AC40/AC35))*100</f>
        <v>73.164392462638077</v>
      </c>
      <c r="AD47" s="4">
        <f t="shared" si="25"/>
        <v>87.856290600556804</v>
      </c>
      <c r="AE47" s="4">
        <f t="shared" si="25"/>
        <v>71.603427172582613</v>
      </c>
      <c r="AF47" s="4">
        <f t="shared" si="25"/>
        <v>80.751879699248121</v>
      </c>
      <c r="AG47" s="4">
        <f t="shared" si="25"/>
        <v>95.994865211810009</v>
      </c>
      <c r="AH47" s="4">
        <f t="shared" si="25"/>
        <v>72.907198358012025</v>
      </c>
      <c r="AI47" s="4"/>
    </row>
    <row r="48" spans="1:56" x14ac:dyDescent="0.3">
      <c r="B48" s="8">
        <v>3</v>
      </c>
      <c r="C48" s="4">
        <f>(1-(C41/C35))*100</f>
        <v>12.485009993337782</v>
      </c>
      <c r="D48" s="4"/>
      <c r="E48" s="8">
        <v>3</v>
      </c>
      <c r="F48" s="4">
        <f>(1-(F41/G35))*100</f>
        <v>14.266964168526053</v>
      </c>
      <c r="R48" s="8">
        <v>3</v>
      </c>
      <c r="S48" s="4">
        <f>(1-(S41/S35))*100</f>
        <v>79.238150625181731</v>
      </c>
      <c r="T48" s="4">
        <f t="shared" ref="T48:Y48" si="26">(1-(T41/T35))*100</f>
        <v>82.857142857142861</v>
      </c>
      <c r="U48" s="4">
        <f t="shared" si="26"/>
        <v>88.790157211209845</v>
      </c>
      <c r="V48" s="4">
        <f t="shared" si="26"/>
        <v>72.23684210526315</v>
      </c>
      <c r="W48" s="4">
        <f t="shared" si="26"/>
        <v>79.887218045112789</v>
      </c>
      <c r="X48" s="4">
        <f t="shared" si="26"/>
        <v>95.888544891640876</v>
      </c>
      <c r="Y48" s="4">
        <f t="shared" si="26"/>
        <v>72.731829573934832</v>
      </c>
      <c r="Z48" s="4"/>
      <c r="AA48" s="8">
        <v>3</v>
      </c>
      <c r="AB48" s="4">
        <f>(1-(AB41/AB35))*100</f>
        <v>77.30263157894737</v>
      </c>
      <c r="AC48" s="4">
        <f t="shared" ref="AC48:AH48" si="27">(1-(AC41/AC35))*100</f>
        <v>71.345029239766077</v>
      </c>
      <c r="AD48" s="4">
        <f t="shared" si="27"/>
        <v>88.651730080869683</v>
      </c>
      <c r="AE48" s="4">
        <f t="shared" si="27"/>
        <v>75.324357405140759</v>
      </c>
      <c r="AF48" s="4">
        <f t="shared" si="27"/>
        <v>83.650034176349962</v>
      </c>
      <c r="AG48" s="4">
        <f t="shared" si="27"/>
        <v>93.581514762516051</v>
      </c>
      <c r="AH48" s="4">
        <f t="shared" si="27"/>
        <v>77.950447148511955</v>
      </c>
      <c r="AI48" s="4"/>
    </row>
    <row r="49" spans="2:35" x14ac:dyDescent="0.3">
      <c r="B49" t="s">
        <v>13</v>
      </c>
      <c r="C49" s="4">
        <f>AVERAGE(C46:C48)</f>
        <v>13.408838552076395</v>
      </c>
      <c r="E49" t="s">
        <v>13</v>
      </c>
      <c r="F49" s="4">
        <f>(1-(F42/G35))*100</f>
        <v>14.494465590409945</v>
      </c>
      <c r="R49" t="s">
        <v>13</v>
      </c>
      <c r="S49" s="4">
        <f>AVERAGE(S46:S48)</f>
        <v>83.696811088494712</v>
      </c>
      <c r="T49" s="4">
        <f t="shared" ref="T49:Y49" si="28">AVERAGE(T46:T48)</f>
        <v>81.470342522974107</v>
      </c>
      <c r="U49" s="4">
        <f t="shared" si="28"/>
        <v>88.917748917748938</v>
      </c>
      <c r="V49" s="4">
        <f t="shared" si="28"/>
        <v>70.745614035087712</v>
      </c>
      <c r="W49" s="4">
        <f t="shared" si="28"/>
        <v>80.576441102756903</v>
      </c>
      <c r="X49" s="4">
        <f t="shared" si="28"/>
        <v>96.54901960784315</v>
      </c>
      <c r="Y49" s="4">
        <f t="shared" si="28"/>
        <v>76.223893065998325</v>
      </c>
      <c r="Z49" s="4"/>
      <c r="AA49" t="s">
        <v>13</v>
      </c>
      <c r="AB49" s="4">
        <f>(1-(AB42/AB35))*100</f>
        <v>79.422514619883032</v>
      </c>
      <c r="AC49" s="4">
        <f t="shared" ref="AC49:AH49" si="29">(1-(AC42/AC35))*100</f>
        <v>73.879142300194928</v>
      </c>
      <c r="AD49" s="4">
        <f t="shared" si="29"/>
        <v>88.581024349286309</v>
      </c>
      <c r="AE49" s="4">
        <f t="shared" si="29"/>
        <v>73.529171766625865</v>
      </c>
      <c r="AF49" s="4">
        <f t="shared" si="29"/>
        <v>82.975620870357716</v>
      </c>
      <c r="AG49" s="4">
        <f t="shared" si="29"/>
        <v>94.830979888746256</v>
      </c>
      <c r="AH49" s="4">
        <f t="shared" si="29"/>
        <v>71.675707374285309</v>
      </c>
      <c r="AI49" s="4"/>
    </row>
    <row r="51" spans="2:35" x14ac:dyDescent="0.3">
      <c r="B51" t="s">
        <v>13</v>
      </c>
      <c r="C51" s="6">
        <f>AVERAGE(C49,F49)</f>
        <v>13.951652071243171</v>
      </c>
      <c r="R51" t="s">
        <v>13</v>
      </c>
      <c r="S51" s="6">
        <f>AVERAGE(S49:Y49,AB49:AH49)</f>
        <v>81.648145107877397</v>
      </c>
    </row>
    <row r="52" spans="2:35" x14ac:dyDescent="0.3">
      <c r="B52" s="5" t="s">
        <v>11</v>
      </c>
      <c r="C52" s="2">
        <f>_xlfn.STDEV.S(C49,F49)</f>
        <v>0.76765424064512133</v>
      </c>
      <c r="R52" s="5" t="s">
        <v>11</v>
      </c>
      <c r="S52" s="2">
        <f>_xlfn.STDEV.S(S49:Y49,AB49:AH49)</f>
        <v>8.2408005000165065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CEN.PK113-7D</vt:lpstr>
      <vt:lpstr>IMK1061</vt:lpstr>
      <vt:lpstr>IMX2897</vt:lpstr>
      <vt:lpstr>IMX2912</vt:lpstr>
      <vt:lpstr>IMX2913</vt:lpstr>
      <vt:lpstr>IMX2914</vt:lpstr>
      <vt:lpstr>IMX2915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Denzel Ignacia</dc:creator>
  <cp:lastModifiedBy>Denzel Ignacia</cp:lastModifiedBy>
  <dcterms:created xsi:type="dcterms:W3CDTF">2025-06-26T11:21:44Z</dcterms:created>
  <dcterms:modified xsi:type="dcterms:W3CDTF">2025-07-14T06:03:55Z</dcterms:modified>
</cp:coreProperties>
</file>